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/>
  <mc:AlternateContent xmlns:mc="http://schemas.openxmlformats.org/markup-compatibility/2006">
    <mc:Choice Requires="x15">
      <x15ac:absPath xmlns:x15ac="http://schemas.microsoft.com/office/spreadsheetml/2010/11/ac" url="C:\Users\Голицына\Desktop\План реализации\2024\В ЦИКТ 5-2024\"/>
    </mc:Choice>
  </mc:AlternateContent>
  <xr:revisionPtr revIDLastSave="0" documentId="13_ncr:1_{13A63A6F-EBD7-45E5-A257-4A12BE9CD74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План реализации 24-26" sheetId="3" r:id="rId1"/>
    <sheet name="Лист1" sheetId="4" r:id="rId2"/>
  </sheets>
  <definedNames>
    <definedName name="_xlnm._FilterDatabase" localSheetId="0" hidden="1">'План реализации 24-26'!$A$1:$Q$250</definedName>
    <definedName name="_xlnm.Print_Area" localSheetId="0">'План реализации 24-26'!$A$1:$O$259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75" i="3" l="1"/>
  <c r="L129" i="3"/>
  <c r="K90" i="3" l="1"/>
  <c r="K207" i="3"/>
  <c r="K206" i="3"/>
  <c r="L206" i="3"/>
  <c r="M229" i="3"/>
  <c r="L230" i="3"/>
  <c r="G64" i="3"/>
  <c r="G198" i="3"/>
  <c r="M26" i="3" l="1"/>
  <c r="M27" i="3"/>
  <c r="L27" i="3"/>
  <c r="L26" i="3"/>
  <c r="K27" i="3"/>
  <c r="J27" i="3"/>
  <c r="I27" i="3"/>
  <c r="G27" i="3"/>
  <c r="J174" i="3"/>
  <c r="I174" i="3"/>
  <c r="G174" i="3"/>
  <c r="J90" i="3" l="1"/>
  <c r="I90" i="3"/>
  <c r="J143" i="3"/>
  <c r="I143" i="3"/>
  <c r="G143" i="3"/>
  <c r="M90" i="3" l="1"/>
  <c r="J83" i="3"/>
  <c r="I83" i="3"/>
  <c r="J56" i="3"/>
  <c r="I56" i="3"/>
  <c r="G56" i="3" l="1"/>
  <c r="L143" i="3"/>
  <c r="L83" i="3"/>
  <c r="L174" i="3" l="1"/>
  <c r="G184" i="3" l="1"/>
  <c r="G90" i="3"/>
  <c r="L131" i="3"/>
  <c r="L134" i="3"/>
  <c r="L130" i="3"/>
  <c r="L123" i="3"/>
  <c r="L122" i="3"/>
  <c r="M76" i="3"/>
  <c r="L76" i="3"/>
  <c r="L90" i="3" l="1"/>
  <c r="K26" i="3" l="1"/>
  <c r="K174" i="3" l="1"/>
  <c r="M174" i="3"/>
  <c r="K214" i="3" l="1"/>
  <c r="L214" i="3"/>
  <c r="K184" i="3" l="1"/>
  <c r="M220" i="3" l="1"/>
  <c r="L220" i="3"/>
  <c r="K220" i="3"/>
  <c r="M214" i="3"/>
  <c r="M206" i="3" s="1"/>
  <c r="M143" i="3"/>
  <c r="J214" i="3" l="1"/>
  <c r="I214" i="3"/>
  <c r="G214" i="3"/>
  <c r="G195" i="3"/>
  <c r="G206" i="3"/>
  <c r="G13" i="3" l="1"/>
  <c r="L231" i="3" l="1"/>
  <c r="M231" i="3"/>
  <c r="K231" i="3"/>
  <c r="L226" i="3"/>
  <c r="M226" i="3"/>
  <c r="K226" i="3"/>
  <c r="G26" i="3" l="1"/>
  <c r="I26" i="3" l="1"/>
  <c r="I13" i="3"/>
  <c r="I64" i="3"/>
  <c r="G238" i="3" l="1"/>
  <c r="J13" i="3" l="1"/>
  <c r="G83" i="3"/>
  <c r="G61" i="3" l="1"/>
  <c r="G55" i="3" s="1"/>
  <c r="L74" i="3"/>
  <c r="L64" i="3" s="1"/>
  <c r="K144" i="3"/>
  <c r="K143" i="3" s="1"/>
  <c r="L13" i="3" l="1"/>
  <c r="K13" i="3"/>
  <c r="K14" i="3"/>
  <c r="K12" i="3" l="1"/>
  <c r="M64" i="3"/>
  <c r="J184" i="3"/>
  <c r="I184" i="3"/>
  <c r="L184" i="3" l="1"/>
  <c r="M184" i="3"/>
  <c r="K83" i="3"/>
  <c r="L56" i="3"/>
  <c r="M56" i="3"/>
  <c r="M83" i="3" l="1"/>
  <c r="K198" i="3" l="1"/>
  <c r="J198" i="3"/>
  <c r="I198" i="3"/>
  <c r="J63" i="3"/>
  <c r="I63" i="3"/>
  <c r="G63" i="3"/>
  <c r="J231" i="3"/>
  <c r="I231" i="3"/>
  <c r="G231" i="3"/>
  <c r="K64" i="3" l="1"/>
  <c r="K195" i="3" l="1"/>
  <c r="K61" i="3" l="1"/>
  <c r="J10" i="3"/>
  <c r="M10" i="3" l="1"/>
  <c r="L10" i="3"/>
  <c r="K10" i="3"/>
  <c r="J26" i="3" l="1"/>
  <c r="I12" i="3" l="1"/>
  <c r="G12" i="3"/>
  <c r="G14" i="3" l="1"/>
  <c r="J195" i="3" l="1"/>
  <c r="L195" i="3"/>
  <c r="M195" i="3"/>
  <c r="I195" i="3"/>
  <c r="J64" i="3"/>
  <c r="K204" i="3" l="1"/>
  <c r="K58" i="3" l="1"/>
  <c r="K56" i="3" s="1"/>
  <c r="P57" i="3"/>
  <c r="O57" i="3"/>
  <c r="J57" i="3"/>
  <c r="I57" i="3"/>
  <c r="G57" i="3"/>
  <c r="N57" i="3" l="1"/>
  <c r="P204" i="3" l="1"/>
  <c r="P55" i="3" s="1"/>
  <c r="O204" i="3"/>
  <c r="O55" i="3" s="1"/>
  <c r="N204" i="3"/>
  <c r="N55" i="3" s="1"/>
  <c r="M204" i="3"/>
  <c r="L204" i="3"/>
  <c r="J204" i="3"/>
  <c r="I204" i="3"/>
  <c r="G204" i="3"/>
  <c r="L198" i="3" l="1"/>
  <c r="L61" i="3" s="1"/>
  <c r="M198" i="3"/>
  <c r="M61" i="3" s="1"/>
  <c r="I61" i="3" l="1"/>
  <c r="I55" i="3" s="1"/>
  <c r="J61" i="3"/>
  <c r="J55" i="3" s="1"/>
  <c r="M238" i="3"/>
  <c r="L238" i="3"/>
  <c r="K238" i="3"/>
  <c r="J238" i="3"/>
  <c r="I238" i="3"/>
  <c r="J12" i="3"/>
  <c r="M13" i="3" l="1"/>
  <c r="M12" i="3" s="1"/>
  <c r="N13" i="3"/>
  <c r="O13" i="3"/>
  <c r="P13" i="3"/>
  <c r="L12" i="3" l="1"/>
  <c r="M249" i="3"/>
  <c r="L249" i="3"/>
  <c r="K249" i="3"/>
  <c r="J248" i="3"/>
  <c r="I248" i="3"/>
  <c r="M247" i="3"/>
  <c r="L247" i="3"/>
  <c r="K247" i="3"/>
  <c r="G247" i="3"/>
  <c r="J247" i="3" s="1"/>
  <c r="L245" i="3"/>
  <c r="K245" i="3"/>
  <c r="J246" i="3"/>
  <c r="I246" i="3"/>
  <c r="M245" i="3"/>
  <c r="J245" i="3"/>
  <c r="I245" i="3"/>
  <c r="M243" i="3"/>
  <c r="L243" i="3"/>
  <c r="K243" i="3"/>
  <c r="J243" i="3"/>
  <c r="I243" i="3"/>
  <c r="G243" i="3"/>
  <c r="M241" i="3"/>
  <c r="L241" i="3"/>
  <c r="K241" i="3"/>
  <c r="J241" i="3"/>
  <c r="I241" i="3"/>
  <c r="G241" i="3"/>
  <c r="M236" i="3"/>
  <c r="L236" i="3"/>
  <c r="K236" i="3"/>
  <c r="J236" i="3"/>
  <c r="I236" i="3"/>
  <c r="G236" i="3"/>
  <c r="M234" i="3"/>
  <c r="L234" i="3"/>
  <c r="K234" i="3"/>
  <c r="G234" i="3"/>
  <c r="I234" i="3" s="1"/>
  <c r="J226" i="3"/>
  <c r="I226" i="3"/>
  <c r="G226" i="3"/>
  <c r="M224" i="3"/>
  <c r="L224" i="3"/>
  <c r="K224" i="3"/>
  <c r="G224" i="3"/>
  <c r="J224" i="3" s="1"/>
  <c r="J206" i="3"/>
  <c r="I206" i="3"/>
  <c r="P64" i="3"/>
  <c r="J62" i="3"/>
  <c r="I62" i="3"/>
  <c r="G62" i="3"/>
  <c r="P8" i="3"/>
  <c r="O8" i="3"/>
  <c r="N8" i="3"/>
  <c r="K55" i="3" l="1"/>
  <c r="M55" i="3"/>
  <c r="N64" i="3"/>
  <c r="O64" i="3" s="1"/>
  <c r="J240" i="3"/>
  <c r="M240" i="3"/>
  <c r="I240" i="3"/>
  <c r="G240" i="3"/>
  <c r="L240" i="3"/>
  <c r="K240" i="3"/>
  <c r="I224" i="3"/>
  <c r="J234" i="3"/>
  <c r="I247" i="3"/>
  <c r="K9" i="3" l="1"/>
  <c r="L55" i="3"/>
  <c r="M9" i="3"/>
  <c r="L9" i="3" l="1"/>
</calcChain>
</file>

<file path=xl/sharedStrings.xml><?xml version="1.0" encoding="utf-8"?>
<sst xmlns="http://schemas.openxmlformats.org/spreadsheetml/2006/main" count="1555" uniqueCount="351">
  <si>
    <t>Приложение №1</t>
  </si>
  <si>
    <t>Код основ-ного меро-приятия</t>
  </si>
  <si>
    <t>Код нап-равления расходов</t>
  </si>
  <si>
    <t>Исполнитель мероприятия</t>
  </si>
  <si>
    <t xml:space="preserve">Основное мероприятие/направление расходов/мероприятие </t>
  </si>
  <si>
    <t>Показатели выполнения основного мероприятия /направления расходов/мероприятия</t>
  </si>
  <si>
    <t>Сумма финансового обеспечения по годам реализации, тыс. руб.</t>
  </si>
  <si>
    <t>Наименование показателя</t>
  </si>
  <si>
    <t>Ед. изм.</t>
  </si>
  <si>
    <t>Плановое значение</t>
  </si>
  <si>
    <t>2024 год</t>
  </si>
  <si>
    <t>2025 год</t>
  </si>
  <si>
    <t>Срок реализации</t>
  </si>
  <si>
    <t>х</t>
  </si>
  <si>
    <t>Всего по Муниципальной программе</t>
  </si>
  <si>
    <t>01</t>
  </si>
  <si>
    <t>Региональный проект "Региональная и местная дорожная сеть"</t>
  </si>
  <si>
    <t>Протяженность автомобильных дорог муниципального значения, приведенных в соответствие нормативным требованиям</t>
  </si>
  <si>
    <t>км</t>
  </si>
  <si>
    <t>МКУ "ГДСР"</t>
  </si>
  <si>
    <t>Реконструкция разводного моста через реку Преголь на участке Калининград-Советск Калининградской железной дороги. Этап 2. Автодорожный мост и подходы к нему</t>
  </si>
  <si>
    <t>02</t>
  </si>
  <si>
    <t>Реализация основных направлений инвестиционной политики в области развития автомобильных дорог местного значения городского округа "Город Калининград"</t>
  </si>
  <si>
    <t>Протяженность построенных и реконструированных улиц, дорог и искусственных дорожных сооружений</t>
  </si>
  <si>
    <t>км.</t>
  </si>
  <si>
    <t xml:space="preserve">Капитальные вложения в объекты муниципальной собственности </t>
  </si>
  <si>
    <t>Комплект проектной документации</t>
  </si>
  <si>
    <t>единиц</t>
  </si>
  <si>
    <t>S9003</t>
  </si>
  <si>
    <t>Осуществление капитальных вложений в объекты муниципальной собственности дорожного фонда (Реконструкция Советского проспекта от ул. Марш. Борзова до ул. Габайдулина в г. Калининграде)</t>
  </si>
  <si>
    <t>S9007</t>
  </si>
  <si>
    <t>Осуществление капитальных вложений в объекты муниципальной собственности из дорожного фонда (Строительство ул. Горчакова от ул. Ген. Челнокова до ул. Согласия в г. Калининграде)</t>
  </si>
  <si>
    <t>S9012</t>
  </si>
  <si>
    <t>Осуществление капитальных вложений в объекты муниципальной собственности из дорожного фонда (Реконструкция ул. Аллея Смелых в г. Калининграде, Калининградская область. 4 этап)</t>
  </si>
  <si>
    <t xml:space="preserve">Строительство и реконструкция </t>
  </si>
  <si>
    <t>44955</t>
  </si>
  <si>
    <t>Строительство эстакады с устройством инженерных сетей по ул. А. Суворова в г. Калининграде</t>
  </si>
  <si>
    <t>44958</t>
  </si>
  <si>
    <t>Строительство ул. Благовещенской в г. Калининграде</t>
  </si>
  <si>
    <t>44959</t>
  </si>
  <si>
    <t>Строительство улицы Понартской с транспортными развязками в г. Калининграде (от ул. Аллея Смелых до ул. У. Громовой) (Этап III)</t>
  </si>
  <si>
    <t>44960</t>
  </si>
  <si>
    <t>Реконструкция участка проспекта Победы от улицы Кутузова до улицы Радищева в г. Калининграде</t>
  </si>
  <si>
    <t>44961</t>
  </si>
  <si>
    <t>Строительство ул. Юбилейной в г. Калининграде</t>
  </si>
  <si>
    <t>44975</t>
  </si>
  <si>
    <t>Реконструкция ул. Интернациональной в г. Калининграде</t>
  </si>
  <si>
    <t>44976</t>
  </si>
  <si>
    <t>Реконструкция ул. Литовский вал в г. Калининграде</t>
  </si>
  <si>
    <t>44981</t>
  </si>
  <si>
    <t>03</t>
  </si>
  <si>
    <t xml:space="preserve">Осуществление дорожной деятельности в отношении автомобильных дорог местного значения </t>
  </si>
  <si>
    <t>Протяженность отремонтированных улиц и дорог</t>
  </si>
  <si>
    <t>Капитальный ремонт (ремонт) автомобильных дорог общего пользования местного значения (в том числе проектирование)</t>
  </si>
  <si>
    <t>Площадь обустроенных парковок</t>
  </si>
  <si>
    <t>кв.м</t>
  </si>
  <si>
    <t>КАПИТАЛЬНЫЙ РЕМОНТ</t>
  </si>
  <si>
    <t>84921</t>
  </si>
  <si>
    <t>Капитальный ремонт подходов к путепроводу по ул. А. Суворова в г. Калининграде</t>
  </si>
  <si>
    <t>Капитальный ремонт ул. Косм. Пацаева в г. Калининграде</t>
  </si>
  <si>
    <t>УСТРОЙСТВО ПАРКОВОК</t>
  </si>
  <si>
    <t>УСТРОЙСТВО ТРОТУАРОВ</t>
  </si>
  <si>
    <t>Разработка проектно-сметной документации капитального ремонта</t>
  </si>
  <si>
    <t>Разработка проектной  документации по объекту: "Капитальный ремонт ул.Багратиона от Ленинского пр. до ул. Железнодорожной в г. Калининграде", в том числе экспертиза.</t>
  </si>
  <si>
    <t>Протяженность дорог</t>
  </si>
  <si>
    <t>84911</t>
  </si>
  <si>
    <t>Текущий ремонт и содержание автомобильных дорог общего пользования</t>
  </si>
  <si>
    <t>Закупка энергетических ресурсов</t>
  </si>
  <si>
    <t>Договор</t>
  </si>
  <si>
    <t xml:space="preserve"> Уплата налога на имущество организаций и  земельного налога</t>
  </si>
  <si>
    <t>Налоговая ставка</t>
  </si>
  <si>
    <t xml:space="preserve">Ремонт и текущее содержание остановочных пунктов </t>
  </si>
  <si>
    <t>Количество  остановочных пунктов,  количество вывесок, количество урн</t>
  </si>
  <si>
    <t>КГХиС</t>
  </si>
  <si>
    <t>Количество техники</t>
  </si>
  <si>
    <t>Количество улиц</t>
  </si>
  <si>
    <t>МКУ "ЦОДИПП"</t>
  </si>
  <si>
    <t>Установка и обслуживание детектеров для мониторинга транспортных потоков</t>
  </si>
  <si>
    <t>Количество технических устройств</t>
  </si>
  <si>
    <t>Количество  остановочных павильонов</t>
  </si>
  <si>
    <t>Приобретение, установка и модернизация остановочных павильонов</t>
  </si>
  <si>
    <t>тыс.кв. м</t>
  </si>
  <si>
    <t>Уборка улично-дорожной сети, мостов и остановочных пунктов</t>
  </si>
  <si>
    <t>Материально-техническое обеспечение учреждений, осуществляющих уборку улично-дорожной сети</t>
  </si>
  <si>
    <t>04</t>
  </si>
  <si>
    <t>Организация транспортного обслуживания населения в границах городского округа</t>
  </si>
  <si>
    <t>Объем работ по маршрутам</t>
  </si>
  <si>
    <t>тыс.км</t>
  </si>
  <si>
    <t>84811</t>
  </si>
  <si>
    <t>Осуществление регулярных перевозок пассажиров и багажа наземным электрическим транспортом по регулируемым тарифам</t>
  </si>
  <si>
    <t>Перевозка пассажиров  и багажа наземным электрическим транспортом по регулируемым тарифам</t>
  </si>
  <si>
    <t>84812</t>
  </si>
  <si>
    <t>Осуществление регулярных перевозок пассажиров и багажа наземным автомобильным транспортом по регулируемым тарифам</t>
  </si>
  <si>
    <t>Регулярные перевозки пассажиров и багажа наземным автомобильным транспортом по регулируемым тарифам</t>
  </si>
  <si>
    <t>84813</t>
  </si>
  <si>
    <t>Автоматизация транспортного обслуживания населения</t>
  </si>
  <si>
    <t xml:space="preserve">Количество функционирующих систем </t>
  </si>
  <si>
    <t xml:space="preserve">Обеспечение функционирования автоматической системы проезда </t>
  </si>
  <si>
    <t>84831</t>
  </si>
  <si>
    <t>Субсидии транспортным организациям, осуществляющим перевозку граждан льготных категорий</t>
  </si>
  <si>
    <t>Количество граждан, получателей льготы</t>
  </si>
  <si>
    <t>человек</t>
  </si>
  <si>
    <t>КРДТИ</t>
  </si>
  <si>
    <t>Перевозка граждан отдельных категорий в городском округе "Город Калининград", в т.ч.:  федеральных и региональных льготников;  пенсионеров по старости, не имеющих льгот по федеральному и региональному законодательству</t>
  </si>
  <si>
    <t>84832</t>
  </si>
  <si>
    <t>Субсидии юридическим лицам на оплату части лизинговых платежей по договорам финансовой аренды (лизинга) транспортных средств в целях осуществления перевозок пассажиров городским наземным электрическим и автомобильным транспортом общего пользования по муниципальным маршрутам регулярных перевозок</t>
  </si>
  <si>
    <t>Количество  трамваев</t>
  </si>
  <si>
    <t>Финансовая  аренда (лизинг) транспортных средств в целях осуществления перевозок пассажиров городским наземным электрическим и автомобильным транспортом общего пользования по муниципальным маршрутам регулярных перевозок</t>
  </si>
  <si>
    <t>Количество трамваев</t>
  </si>
  <si>
    <t>* Количественный показатель учтен по аналогичному мероприятию, указанному в мероприятии 01 "Региональный проект "Региональная и местная дорожная сеть" по направлению расходов "Развитие инфраструктуры дорожного хозяйства"</t>
  </si>
  <si>
    <t>**Количественный показатель учтен по аналогичному мероприятию, указанному в мероприятии 02 "Реализация основных направлений инвестиционной политики в области развития автомобильных дорог местного значения городского округа "Город Калининград" по направлению расходов "Капитальные вложения в объекты муниципальной собственности "</t>
  </si>
  <si>
    <t>*** Количественный показатель учтен по аналогичному мероприятию, указанному выше по направлению расходов "Капитальный ремонт и ремонт автомобильных дорог общего пользования местного значения и искусственных сооружений на них в населенных пунктах Калининградской области"</t>
  </si>
  <si>
    <t>шт</t>
  </si>
  <si>
    <t>Объекты</t>
  </si>
  <si>
    <t>Комплект проектно-изыскательной  документации</t>
  </si>
  <si>
    <t>КГРиЦ</t>
  </si>
  <si>
    <t>Капитальный ремонт  Ленинского пр. от ул. Багратиона до пр. Калинина в г. Калининграде</t>
  </si>
  <si>
    <t>Капитальный ремонт ул.Букетная в г.Калининграде</t>
  </si>
  <si>
    <t>2026 год</t>
  </si>
  <si>
    <t>Реконструкция ул. Аллея Смелых в г. Калининграде, Калининградская область (3 этап)</t>
  </si>
  <si>
    <t>Реконструкция ул. Аллея Смелых в г. Калининграде, Калининградская область (2 этап)</t>
  </si>
  <si>
    <t>44982</t>
  </si>
  <si>
    <t>44983</t>
  </si>
  <si>
    <t>Строительство бул. Снегова и участка ул. Стрелецкой в г. Калининграде</t>
  </si>
  <si>
    <t>44984</t>
  </si>
  <si>
    <t>Строительство проезда от ул. Р. Зорге до ул. Краснопрудная в г. Калининграде</t>
  </si>
  <si>
    <t>44985</t>
  </si>
  <si>
    <t>Осуществление капитальных вложений в объекты муниципальной собственности из дорожного фонда (Строительство ул. Героя России Мариенко в г. Калининграде)</t>
  </si>
  <si>
    <t>S9011</t>
  </si>
  <si>
    <t>Осуществление капитальных вложений в объекты муниципальной собственности дорожного фонда (Строительство улицы Генерала Лучинского в г. Калининграде (2 этап))</t>
  </si>
  <si>
    <t>S9023</t>
  </si>
  <si>
    <t>Мероприятия по содержанию парковок: Регламентное техническое обслуживание парковочного оборудования, техническая поддержка программного обеспечения; оплата электроэнергии, интернета</t>
  </si>
  <si>
    <t>Меропириятия по техническому оснащению парковок (парковочных мест)</t>
  </si>
  <si>
    <t>Количество комплектов парковочного оборудования</t>
  </si>
  <si>
    <t>Количество парковок</t>
  </si>
  <si>
    <t>Установка и восстановление остановочных павильонов</t>
  </si>
  <si>
    <t>Устройство парковки в подмостовом пространстве 2-й эстакады в г. Калининграде</t>
  </si>
  <si>
    <t>Разработка проектной документации по объекту: "Капитальный ремонт пересечения улиц Флотская - Московский проспект - ул. Баженова с устройством светофорного регулирования в г. Калининграде", в том числе экспертиза.</t>
  </si>
  <si>
    <t>Разработка проектной документации по объекту: "Капитальный ремонт ул. Фрунзе - ул. 9 Апреля в г. Калининграде", в том числе экспертиза.</t>
  </si>
  <si>
    <t>Содержание искусственных сооружений</t>
  </si>
  <si>
    <t>Количество паспортов</t>
  </si>
  <si>
    <t xml:space="preserve">шт </t>
  </si>
  <si>
    <t xml:space="preserve">Обеспечение транспортной безопасности по защите объектов транспортной инфраструктуры </t>
  </si>
  <si>
    <t>Количество сооружений</t>
  </si>
  <si>
    <t>84915</t>
  </si>
  <si>
    <t>Работы по ремонту и содержанию технических средств организации дорожного движения (СФО, дорожные знаки, временные дорожные знаки, дорожная разметка, пешеходные ограждения, искусственные неровности, ограждения барьерного типа и Г-образные опоры) в границах городского округа «Город Калининград»</t>
  </si>
  <si>
    <t>Поддержание технического и санитарного состояния остановочных павильонов</t>
  </si>
  <si>
    <t>Количество остановочных пунктов</t>
  </si>
  <si>
    <t>Приобретение специализированной  техники</t>
  </si>
  <si>
    <t>Обустройство и содержание остановочных павильонов</t>
  </si>
  <si>
    <t>Ремонт ул. Ген. Лейт. Озерова от Советского пр-та до ул. Пролетарская в г. Калининграде</t>
  </si>
  <si>
    <t>Разработка проектной  документации по капитальному ремонту ул. Ясной до руч. Молодежный в г. Калининграде</t>
  </si>
  <si>
    <t>ПЛАН РЕАЛИЗАЦИИ
муниципальной программы «Развитие дорожно-транспортного комплекса городского округа «Город Калининград» 
на 2024 год и плановый период  2025-2026 гг.»</t>
  </si>
  <si>
    <t>Устройство тротуара на ул. Белинского от дома №20 до дома №24, от дома №42 до ул. Менделеева, от дома №24 дома №30 в г. Калининграде</t>
  </si>
  <si>
    <t>Устройство тротуара ул. Саратовская участок от дома №11 до дома №39 в г. Калининграде</t>
  </si>
  <si>
    <t>Устройство тротуара ул. Добролюбова в г. Калининграде</t>
  </si>
  <si>
    <t>Устройство тротуара ул. Художественная в г. Калининграде</t>
  </si>
  <si>
    <t>Устройство тротуара по пер. Грига от ул. Грига до Литовского Вала в г. Калининграде</t>
  </si>
  <si>
    <t>Устройство тротуара по ул. Ермака в г. Калининграде</t>
  </si>
  <si>
    <t>Устройство тротуара по пр-кту Победы от входа в парк "Центральный" до ул. Пушкина, с обустройством автобусной остановки в г. Калининграде</t>
  </si>
  <si>
    <t>Устройство тротуара по ул. Чкалова на участке от дома №1 до дома №31А в г. Калининграде</t>
  </si>
  <si>
    <t>Устройство тротуара по пер. Батальный (от ул. Батальной до дома №2 по пер.Батальный) в г. Калининграде</t>
  </si>
  <si>
    <t>Устройство тротуара по ул. Алябьева на участке от перекрестка с ул. Кирова, на участке перекрестка ул. Кирова до перекрестка ул. Репина, на участке от перекрестка ул. Репина до перекрестка ул. К. Маркса , на участке перекрестка от ул. К. Маркса до перекрестка ул. Яналова, от Кирова до Чайковского в г. Калининграде</t>
  </si>
  <si>
    <t>Устройство тротуара по ул. Ген.-полк. Людникова в г. Калининраде</t>
  </si>
  <si>
    <t>Устройство тротуара по ул. М. Галковского в г. Калининграде</t>
  </si>
  <si>
    <t>Устройство тротуара по ул. Закавказская (от пр. Победы до дома №16 по ул. Закавказской, от Шведского сквера до ул. Нахимова, нечетная сторона)в г. Калининграде</t>
  </si>
  <si>
    <t>Устройство тротуара по ул. Муромская (от остановки общественного транспорта в районе дома №62 
по ул. Муромской до ул. Дзержинского)в г. Калининграде</t>
  </si>
  <si>
    <t>Устройство тротуара по ул. Черниговская (от моста через р. Лесной до дома №41 по ул. Черниговской)в г. Калининграде</t>
  </si>
  <si>
    <t>Устройство тротуара по ул. Артиллерийская (от ул. Шахматной до ул. Букетной, четная сторона) в г. Калининграде</t>
  </si>
  <si>
    <t>Устройство тротуара по ул. Пирогова (от Артиллерийской до д\с № 125, нечётная сторона)  в г. Калининграде</t>
  </si>
  <si>
    <t>Устройство тротуара по ул. Ленинградская от ул. Некрасова до ул. Толстого  в г. Калининграде</t>
  </si>
  <si>
    <t>Устройство тротуара по ул. Гоголя (от ул. Тургенева до дома №15 по ул. Тельмана (мадоу №23) в г. Калининграде</t>
  </si>
  <si>
    <t>Разработка ПСД Капитальный ремонт перекрестка с развязками ул.Буткова-Московский проспект в г. Калининграде</t>
  </si>
  <si>
    <t xml:space="preserve"> РЕМОНТ</t>
  </si>
  <si>
    <t>Изготовление исполнительных геодезических съемок, кадастровые работы по изготовлению технических планов, выдача ТУ и подготовка межевых планов</t>
  </si>
  <si>
    <t>Количество контрактов</t>
  </si>
  <si>
    <t>Мероприятия по ремонту и капитальному ремонту</t>
  </si>
  <si>
    <t>Устройство тротуара по ул. Дрожжевая (от ул. Самаркандская до дома № 16 по ул. Дрожжевая) в г. Калининграде</t>
  </si>
  <si>
    <t>Капитальный ремонт ул. Лужская в г. Калининграде</t>
  </si>
  <si>
    <t>Капитальный ремонт ул. Магнитогорская от ул. Тихоокеанская до дома №126 по ул. Карташева в г. Калининграде</t>
  </si>
  <si>
    <t>Капитальный ремонт ул. Челюскинская от дома №20/22 по ул. Челюскинская до ул. Славянская в г. Калининграде</t>
  </si>
  <si>
    <t>Устройство парковки по ул. Черняховского д.40-52 (за зданием обл.ГИБДД) в г. Калининграде в 2024 г.</t>
  </si>
  <si>
    <t>Устройство тротуара по ул. Сержанта Щедина от ул. Батальная до ул. Дрожжевой в г. Калининграде</t>
  </si>
  <si>
    <t>Паспортизация автомобильных дорог общего пользования в границах городского округа "Город Калининград"(разработка новых и актуализация существующих паспортов объектов улично-дорожной сети г. Калининграда)</t>
  </si>
  <si>
    <t>Капитальный ремонт ул. Ясная в г.Калининграде</t>
  </si>
  <si>
    <t>Устройство временной подъездной дороги по ул. Благовещенской в г. Калининграде</t>
  </si>
  <si>
    <t>S6Ц14</t>
  </si>
  <si>
    <t>Строительство ул. Закатной и участка ул. Арсенальной от ул. Закатной до ул. Краснокаменной в г. Калининграде</t>
  </si>
  <si>
    <t>ед</t>
  </si>
  <si>
    <t>Выполнение работ по объекту: "Строительство улицы Тихоокеанской в городе Калининграде Калининградской области, включая вынос (переустройство) двухцепного участка ВЛ 15-99, ВЛ 15-101"</t>
  </si>
  <si>
    <t>Реконструкция ул. Рассветной  в г.Калининграде (1 этап)</t>
  </si>
  <si>
    <t>Строительство улицы Генерала Лучинского в г. Калининграде. 1 этап строительства (от ул. Артиллерийской до ул. Героя России Мариенко)</t>
  </si>
  <si>
    <t>Реконструкция ул. Карташева  в г. Калининграде</t>
  </si>
  <si>
    <t>44964</t>
  </si>
  <si>
    <t>"Строительство улицы Тихоокеанской в городе Калининграде Калининградской области, включая вынос (переустройство) двухцепного участка ВЛ 15-99, ВЛ 15-101"</t>
  </si>
  <si>
    <t>0*</t>
  </si>
  <si>
    <t>44965</t>
  </si>
  <si>
    <t>Реконструкция Советсткого проспекта  от ул. Марш. Борзова до ул. Габайдулина в г. Калининграде</t>
  </si>
  <si>
    <t>44969</t>
  </si>
  <si>
    <t>44967</t>
  </si>
  <si>
    <t>0**</t>
  </si>
  <si>
    <t>44954</t>
  </si>
  <si>
    <t>44957</t>
  </si>
  <si>
    <t>Строительство участка бульвара Солнечного и внутриквартального проезда от набережной Парадной до бульвара Солнечного с устройством парковок в г. Калининграде</t>
  </si>
  <si>
    <t>44971</t>
  </si>
  <si>
    <t>Строительство улично-дорожной сети в Восточном жилом районе г. Калининграде</t>
  </si>
  <si>
    <t>S9Ц12</t>
  </si>
  <si>
    <t>S9Ц29</t>
  </si>
  <si>
    <t>Реконструкция перекрестка ул. Ген. Челнокова - ул. Украинская в г. Калининграде</t>
  </si>
  <si>
    <t>44973</t>
  </si>
  <si>
    <t>Капитальный ремонт ул. Старокаменная</t>
  </si>
  <si>
    <t>Обустройство разворотной площадки и парковки, примыкающей к СК "Янтарный" по ул. Согласия в г. Калининграде</t>
  </si>
  <si>
    <t>Устройство тротуара по ул. Тельмана (от дома №40 до дома №56)  в г. Калининграде</t>
  </si>
  <si>
    <t>Устройство тротуара по ул. Чапаева на участке от пр. Мира до ул. Марины Расковой четная сторона и на участке от ул. Марины Расковой до ул. Огарёва нечетная сторона в г. Калининграде</t>
  </si>
  <si>
    <t>Устройство тротуара в районе МАОУ Лицей №23 по ул. Вагнера в г.Калининграде</t>
  </si>
  <si>
    <t>Устройство тротуара со стороны ул. Красной  (в районе дома №29 по ул. Старорусской) и участка тротуара со стороны ул. Старорусской, 29</t>
  </si>
  <si>
    <t>Работы по проектированию объекта капитального строительства «Капитальный ремонт ул. Сурикова от ул. Пирогова до границ городского округа «Город Калининград»</t>
  </si>
  <si>
    <t>Разработка проектно-сметной документации по объекту "Капитальный ремонт ул. Косм. Пацаева в г. Калининграде"</t>
  </si>
  <si>
    <t>Работы по разработке проектной документации по объекту: "Капитальный ремонт Ленинского пр. от ул. Багратиона до пр. Калинина в г. Калининграде"</t>
  </si>
  <si>
    <t>Разработка проектной документации по объекту: «Капитальный ремонт путепровода по ул. Парковая аллея через железнодорожные пути (на км 8+175 Калининград-Советск) в г. Калининграде»</t>
  </si>
  <si>
    <t xml:space="preserve">Разработка проектной документации наружного освещения, кабельной канализации линии связи и электропитания аппаратно-программного комплекса «Безопасный город», кабельной канализации по объекту «Капитальный ремонт ул. Брамса» </t>
  </si>
  <si>
    <t>Разработка проектной  документации по капитальному ремонту ул.Сызранская в г. Калининграде****</t>
  </si>
  <si>
    <t xml:space="preserve">Ремонт тротуара по пр. Мира от ул. Чапаева до ул. Каштановая Аллея (нечетная сторона) в г. Калининграде </t>
  </si>
  <si>
    <t>Ремонт тротуара по ул. Чайковского (от ул. Зоологической до ул. Косм. Леонова) в г. Калининграде</t>
  </si>
  <si>
    <t>Разработка проектной документации по объекту "Ремонт моста "Мост с рельефами на парапетах" на ул. Брамса в г. Калининграде"</t>
  </si>
  <si>
    <t>Работы по разработке проектной документации на инженерно-техническое оснащение объекта транспортной инфраструктуры: "Строительство мостового перехода через реки Старая и Новая Преголя в . Калининграде"</t>
  </si>
  <si>
    <t>Работы по разработке  проектной документации на инженерно-техническое оснащение объекта транспортной инфраструктуры: "Автомобильный путепровод тоннельного типа".</t>
  </si>
  <si>
    <t xml:space="preserve"> Разработка проектной документации на инженерно-техническое оснащение объектов транспортной инфраструктуры: «Мост «Медовый», Мост «Деревянный». </t>
  </si>
  <si>
    <t>Лабораторное сопровождение входного, операционного, приемочного контроля СМР по капитальному ремонту</t>
  </si>
  <si>
    <t>11891</t>
  </si>
  <si>
    <t>Капитальный ремонт и ремонт автомобильных дорог общего пользования местного значения и искусственных сооружений на них в населенных пунктах Калининградской области</t>
  </si>
  <si>
    <t>Мероприятие за счет остатков неиспользованных бюджетных ассигнований прошлых лет, предоставленных на осуществление капитальных вложений в объекты капитального строительства государственной (муниципальной) собственности Капитальный ремонт ул. Красной (от пр. Мира до ул. Маршала Борзова) в г. Калининграде</t>
  </si>
  <si>
    <t>Мероприятие за счет остатков неиспользованных бюджетных ассигнований прошлых лет, предоставленных на осуществление капитальных вложений в объекты капитального строительства государственной (муниципальной) собственности Разработка проектной  документации по капитальному ремонту ул.Сызранская в г. Калининграде</t>
  </si>
  <si>
    <t xml:space="preserve"> РЕМОНТ ТРОТУАРОВ</t>
  </si>
  <si>
    <t>Строительство снегосплавного пункта в г. Калининграде</t>
  </si>
  <si>
    <t>45355</t>
  </si>
  <si>
    <t>Количество пунктов</t>
  </si>
  <si>
    <t>0***</t>
  </si>
  <si>
    <t>R1.53941</t>
  </si>
  <si>
    <t>Устройство тротуара по ул. Школьная в г. Калининграде</t>
  </si>
  <si>
    <t>Устройство велопешеходного тротуара по ул. Н. Карамзина (от дома № 40А по ул. Н. Карамзина до ул. О. Кошевого) в г. Калининграде</t>
  </si>
  <si>
    <t>Устройство тротуара  и проезда к многоквартирным домам по ул. Маршала Борзова 7-11, 13-17, 19-25 в г. Калининграде</t>
  </si>
  <si>
    <t>Устройство тротуара ул. Батальной от д.69В до ул. О. Кошевого в г. Калининграде</t>
  </si>
  <si>
    <t>Разработка разделов проектной документации «Устройство наружного освещения», «Кабельная канализация линии связи и электропитания АПК «Безопасный город», «Муниципальная кабельная канализация» по объекту: «Устройство парковки по ул. Героя России Катериничева»</t>
  </si>
  <si>
    <t>Капитальный ремонт ул. Орудийная от ул. Аэропортная   до границ городского округа «Город Калининград»</t>
  </si>
  <si>
    <t>Капитальный ремонт ул. Сурикова от ул. Пирогова до границ городского округа «Город Калининград»</t>
  </si>
  <si>
    <t>Устройство тротуара по ул.Театральная от ул. Дмитрия Донского до Гвардейского проспекта (нечетная сторона) в г. Калининграде</t>
  </si>
  <si>
    <t xml:space="preserve"> «Устройство парковки по ул. Героя России Катериничева в г. Калининграде</t>
  </si>
  <si>
    <t>Устройство парковочного пространства для посетителей МП "Центральный парк культуры и отдыха" городского округа "Город Калининград" по пр. Победы от ул. Е. Ковальчук до ул. Пушкина, от ул. М.Расковой до ул. Минина и Пожарского в г. Калининграде</t>
  </si>
  <si>
    <t>S6Ц10</t>
  </si>
  <si>
    <t>S6Ц25</t>
  </si>
  <si>
    <t>S6Ц28</t>
  </si>
  <si>
    <t>S1Ц21</t>
  </si>
  <si>
    <t>Создание парковок (парковочных мест)</t>
  </si>
  <si>
    <t>Использование платных парковок (парковочных мест)</t>
  </si>
  <si>
    <t>Ремонт и содержание технических средств организации дорожного движения</t>
  </si>
  <si>
    <t>Уборка автомобильных дорог общего пользования местного значения</t>
  </si>
  <si>
    <t>Площадь уборки объектов улично-дорожной сети</t>
  </si>
  <si>
    <t>Разработка проектно-изыскательских работ по оснащению объектов транспортной инфраструктуры техническими средствами обеспечения транспортной безопасности в г. Калининграде</t>
  </si>
  <si>
    <t>Содержание автомобильных дорог общего пользования местного значения</t>
  </si>
  <si>
    <t>Резервный фонд (текущий ремонт и содержание автомобильных дорог общего пользования)</t>
  </si>
  <si>
    <t>Ремонт ул. Чкалова в г. Калининграде</t>
  </si>
  <si>
    <t>Ремонт ул. Судостроительная в г. Калининграде</t>
  </si>
  <si>
    <t>Ремонт ул. Пехотная в г. Калининграде</t>
  </si>
  <si>
    <t>Ремонт ул. Юношеская г. Калининграде</t>
  </si>
  <si>
    <t>Ремонт ул. Гостиная в г. Калининграде</t>
  </si>
  <si>
    <t>Работы по проектированию объекта капитального строительства «Капитальный ремонт ул. Орудийная от ул. Аэропортная   до границ городского округа «Город Калининград»</t>
  </si>
  <si>
    <t>в том числе гос. экспертиза.</t>
  </si>
  <si>
    <t>Разработка проектно-сметной документации по объекту "Капитальный ремонт ул. Воздушная в г. Калининграде</t>
  </si>
  <si>
    <t>Работы по разработке проектной документации по объекту «Капитальный ремонт ул. Ломоносова и пер. Ломоносова  в г. Калининграде»,</t>
  </si>
  <si>
    <t>Капитальный ремонт ул. Магнитогорской от ул. Тихоокеанская до дома № 126 по ул. Карташева в г. Калининграде»</t>
  </si>
  <si>
    <t>0****</t>
  </si>
  <si>
    <t xml:space="preserve">Перечень автомобильных дорог:                                      
1. ул.Энгельса                                                                           
2. ул.Гаражная                                                         
3. ул.Брамса                                                          
4.  ул.Стрелковая (от ул.Лесной до ул.Озёрной)                                                               
5. ул.Ген.-лейт. Захарова                                                         
6.  ул.Молодёжная                                       
 </t>
  </si>
  <si>
    <t>3S1220</t>
  </si>
  <si>
    <t>Капитальный ремонт ул. Транспортная в г. Калининграде</t>
  </si>
  <si>
    <t>КМИи ЗР</t>
  </si>
  <si>
    <t>Количество договоров</t>
  </si>
  <si>
    <t>Строительство улицы Тихоокеанской от ул. Алданская до ул. Спасателей в городе Калининграде Калининградской области, включая вынос (переустройство) двухцепного участка ВЛ 15-99, ВЛ 15-101</t>
  </si>
  <si>
    <t>Реконструкция ул. Челюскинская от ул. Тихоокеанская до дома № 20/22 по ул. Челюскинская в г. Калининграде</t>
  </si>
  <si>
    <t>Реконструкция перекрестка ул. Майская - ул. Партизана Железняка в г. Калининграде</t>
  </si>
  <si>
    <t>Устройство временной подъездной дороги по ул. Благовещенской (подъезд к школе) в г. Калининграде</t>
  </si>
  <si>
    <t>Ремонт ул. 3-я Б. Окружная (ул. Горького до д. 243) холодная регенерация</t>
  </si>
  <si>
    <t>Ремонт ул. 3-я Б. Окружная (от ул. Мал. Лесная до ул. К. Цеткин) холодная регенерация</t>
  </si>
  <si>
    <t>Ремонт проезжей части по ул. Айвазовского в г. Калининграде</t>
  </si>
  <si>
    <t>Ремонт проезжей части ул. Б. Хмельницкого в г. Калининграде</t>
  </si>
  <si>
    <t>Ремонт проезжей части по ул. Суворова (от ул. Транспортной до ж/д переезда) в г. Калининграде</t>
  </si>
  <si>
    <t>Ремонт проезжей части  по ул. Пугачева в г. Калининграде</t>
  </si>
  <si>
    <t>Ремонт проезжей части  по ул. Лесопильная в г. Калининграде</t>
  </si>
  <si>
    <t>Ремонт проезжей части по ул. Красносельская в г. Калининграде</t>
  </si>
  <si>
    <t>Ремонт проезжей части по ул. Лужская в г. Калининграде</t>
  </si>
  <si>
    <t>Ремонт проезжей части по ул. Согласия (от ул. Панина до СК "Янтарный") в г. Калининграде</t>
  </si>
  <si>
    <t>Ремонт проезжей части  по ул. Озерова в г. Калининграде</t>
  </si>
  <si>
    <t>Ремонт проезжей части  по ул. Гайдара в г. Калининграде</t>
  </si>
  <si>
    <t>в том числе проверка достоверности сметной стоимости</t>
  </si>
  <si>
    <t>44950</t>
  </si>
  <si>
    <t>44986</t>
  </si>
  <si>
    <t>44987</t>
  </si>
  <si>
    <t>44988</t>
  </si>
  <si>
    <t>Капитальный ремонт ул. Киевская от туп. Тихорецкого  до ул.Камской в г. Калининграде</t>
  </si>
  <si>
    <t>Устройство парковки по ул. Генерала Буткова д.16, прохода и проезда в районе домов № 4/1-4А и № 10-16 в г. Калининграде</t>
  </si>
  <si>
    <t>Меропириятия по техническому оснащению парковок (парковочных мест): запрос инженерно-топографического плана</t>
  </si>
  <si>
    <t>****</t>
  </si>
  <si>
    <t>Количественный показатель учтен в итоговой строчке по мероприятию</t>
  </si>
  <si>
    <t>Мероприятия по техническому оснащени парковок (парковочных мест): строительно-монтажные работы (прокладка сети электропитания от ТП (трансформаторной подстанции) или ПП (питательного пункта) до СП (соединительного пункта (там, где стоит наш прибор учета эл. энергии)) нового.</t>
  </si>
  <si>
    <t>Мероприятия по техническому оснащени парковок (парковочных мест): Монтажные и пуско-наладочные работы по установке парковочного оборудования</t>
  </si>
  <si>
    <t>Мероприятия по содержанию парковок: Услуги по ремонту и техническому обслуживанию прочего профессионального электрического оборудования</t>
  </si>
  <si>
    <t>Капитальный ремонт ул. Челюскинская от дома 20/22 по ул. Челюскинская до ул. Ижорская в г. Калининграде»</t>
  </si>
  <si>
    <t>Устройство тротуаров по ул. Воздушная от ул. Меделеева до перп. Воздушного, от ул. Красносельская до д. 66Б, от д. 66Б до 82, от д. 82 до д. 85.</t>
  </si>
  <si>
    <t xml:space="preserve">Устройство тротуаров по ул. Ватутина от ул. Добролюбова до ул.Воздушная. </t>
  </si>
  <si>
    <t xml:space="preserve">Устройство тротуаров по ул. Саперная от ул. Добролюбова до ул.Воздушная. </t>
  </si>
  <si>
    <t>Устройство  тротуаров по ул. Чайковского от Советского пр-та до ул. Зоологической.</t>
  </si>
  <si>
    <t>Устройство тротуара к МАДОУ ЦРР №131 по ул.Судостроительной, 23.</t>
  </si>
  <si>
    <t>Устройство тротуара к МАОУ СОШ №29 по ул.Машиностроительной.</t>
  </si>
  <si>
    <t>Устройство тротуара к МАДОУ № 124 по ул. Печатной 43.</t>
  </si>
  <si>
    <t>Устройство тротуаров по ул. Молодежной (подход к ДЮЦ).</t>
  </si>
  <si>
    <t xml:space="preserve">Устройство тротуара по просп. Ленинский от ул. Багратиона до пер. Мореходный. </t>
  </si>
  <si>
    <t>Устройство тротуара по ул. Барнаульской от пр-т. Ленинский до ул.Геологической.</t>
  </si>
  <si>
    <t>Устройство тротуаров по ул. Краснооктябрьской от пр-т Ленинский до ул. Эпроновская.</t>
  </si>
  <si>
    <t>Устройство тротуаров по ул. Бассейной от пр-та Победы до д. №38 по ул. Бассейная.</t>
  </si>
  <si>
    <t>Устройство тротуара по ул. Заводской в районе дома №25.</t>
  </si>
  <si>
    <t>Устройство тротуара по ул. Ленинградская от ул.Л.Голикова до ул.Гоголя.</t>
  </si>
  <si>
    <t xml:space="preserve">Устройство тротуаров по ул. Лермонтова от ул. Тельмана до ул.Верхнеозерной. </t>
  </si>
  <si>
    <t xml:space="preserve">Устройство тротуаров по ул. Сержантской от ул. А. Невского до ул. Береговая. </t>
  </si>
  <si>
    <t xml:space="preserve">Устройство тротуаров по пер. Трамвайному от ул. Киевская до 2-ой Трамвайный пер. </t>
  </si>
  <si>
    <t>Устрорйство тротуара по ул. Ясной от ул. Горького до д. №9 по ул.Ясная.</t>
  </si>
  <si>
    <t xml:space="preserve">Устройство тротуаров  по ул. Полковника Ефремова от ул.Горького до входа в Ашман Парк. </t>
  </si>
  <si>
    <t xml:space="preserve">Устройство тротуаров по ул. Севастьянова от ул. Пролетарской до ул.Подп. Иванникова. </t>
  </si>
  <si>
    <t>Устройство тротуара по ул. Свердлова от пр-т Московский до ул.Аксакова.</t>
  </si>
  <si>
    <t>Устройство тротуаров по ул. Аксакова от ул.Свердлова до ул.Белибейская.</t>
  </si>
  <si>
    <t>Транспортная безопасность (мосты)</t>
  </si>
  <si>
    <t>Разработка разделов проектной документации «Наружное освещение», «Кабельная канализация «Безопасный город», "Электроснабжение безопасный город", "Электроснабжение парковочного оборудования МКУ "ГАС" по объекту: «Обустройство парковочного пространства вблизи детской областной пол. по ул. Д. Донского № 27 в г. Калининграде.</t>
  </si>
  <si>
    <t>Ремонт электротехнического оборудования разводных механизмов моста «Высокий» через р. Преголя по ул. Октябрьская в г. Калининграде.</t>
  </si>
  <si>
    <t xml:space="preserve">Выполнение комплекса работ по лабораторному сопровождению входного, операционного, приемочного контроля по объектам ремонта и содержания </t>
  </si>
  <si>
    <t xml:space="preserve">Разработка проектной документации ул. Флотская - ул. Денисова (разворотное кольцо) </t>
  </si>
  <si>
    <t>Ремонт подпорной стенки по ул. Коперника</t>
  </si>
  <si>
    <t>Капитальный ремонт ул. Красной (от пр.Мира до ул. Маршала Борзова) в г. Калининграде</t>
  </si>
  <si>
    <t>Капитальный ремонт ул. Майская от ул. Еловая аллея до пер. Майский в г. Калининграде</t>
  </si>
  <si>
    <t>ИСПОЛНИТЕЛЬНЫЙ ЛИСТ ООО "ДОРСЕРВИС-КАЛИНИНГРАДГ" (ул.Киевская от туп. Тихорецкого  до ул.Камской)</t>
  </si>
  <si>
    <t>Разработка раздела проектной документации «Устройство дождевой канализации» по объекту: «Устройство парковки по ул. Героя России Катериничева», "Обустройство парковочного пространства вблизи детской областной пол. по ул. Д. Донского № 27 в г. Калининграде.</t>
  </si>
  <si>
    <t xml:space="preserve"> Разработка раздела проектной документации "Устройство дождевой канализации», «Муниципальная кабельная канализация»  по объекту: «Капитальный ремонт ул. Миргородская от ул. Горького до д. № 34Г по ул.Поселковая в г. Калининграде"</t>
  </si>
  <si>
    <t>Разработка разделов проектной документации «Наружное освещение», "Электроснабжение АПК «Безопасный город»,  по объекту: «Капитальный ремонт ул. Миргородская от ул. Горького до д. № 34Г по ул. Поселковая в г. Калининграде"</t>
  </si>
  <si>
    <t>Компенсация убытков в связи с бездоговорным потреблением эл-ии: пр-кт Калинина - ул. Октябрьская (светофорный объект)</t>
  </si>
  <si>
    <t>шт.</t>
  </si>
  <si>
    <t>Работы по разработке проектной документации по объекту: "Капитальный ремонт ул. Киевская от туп. Тихорецкого до ул. Камской в г. Калининграде"</t>
  </si>
  <si>
    <t>S1Ц21
3S1220</t>
  </si>
  <si>
    <t>Исполнительный лист</t>
  </si>
  <si>
    <t>Реконструкция моста Эстакадного по пр-кт Ленинскому, в городе Калининграде</t>
  </si>
  <si>
    <t xml:space="preserve">Реконструкция ул. Аллея Смелых в г. Калининграде, Калининградская область </t>
  </si>
  <si>
    <t>НЕЕ</t>
  </si>
  <si>
    <t>31800</t>
  </si>
  <si>
    <t>Обследование тех. состояния моста через руч. Парковый по пр-ту Мира.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</si>
</sst>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_-;\-* #,##0.00_-;_-* &quot;-&quot;??_-;_-@_-"/>
    <numFmt numFmtId="164" formatCode="_-* #,##0.00\ _₽_-;\-* #,##0.00\ _₽_-;_-* &quot;-&quot;??\ _₽_-;_-@_-"/>
    <numFmt numFmtId="165" formatCode="[$-419]mmmm\ yyyy;@"/>
    <numFmt numFmtId="166" formatCode="#,##0.0"/>
    <numFmt numFmtId="167" formatCode="0.0"/>
  </numFmts>
  <fonts count="3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6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6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0"/>
      <name val="Arial Cyr"/>
      <charset val="204"/>
    </font>
    <font>
      <b/>
      <sz val="16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6"/>
      <color theme="1"/>
      <name val="Calibri"/>
      <family val="2"/>
      <scheme val="minor"/>
    </font>
    <font>
      <sz val="14"/>
      <color theme="0"/>
      <name val="Times New Roman"/>
      <family val="1"/>
      <charset val="204"/>
    </font>
    <font>
      <sz val="11"/>
      <color theme="0"/>
      <name val="Calibri"/>
      <family val="2"/>
      <scheme val="minor"/>
    </font>
    <font>
      <sz val="10"/>
      <name val="Arial"/>
      <family val="2"/>
      <charset val="204"/>
    </font>
    <font>
      <sz val="16"/>
      <color indexed="0"/>
      <name val="Times New Roman"/>
      <family val="1"/>
      <charset val="204"/>
    </font>
    <font>
      <sz val="12"/>
      <name val="Times New Roman"/>
      <family val="1"/>
      <charset val="204"/>
    </font>
    <font>
      <sz val="18"/>
      <color theme="1"/>
      <name val="Calibri"/>
      <family val="2"/>
      <scheme val="minor"/>
    </font>
    <font>
      <sz val="16"/>
      <color rgb="FFFF0000"/>
      <name val="Times New Roman"/>
      <family val="1"/>
      <charset val="204"/>
    </font>
    <font>
      <sz val="20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scheme val="minor"/>
    </font>
    <font>
      <sz val="16"/>
      <name val="Calibri"/>
      <family val="2"/>
      <scheme val="minor"/>
    </font>
    <font>
      <sz val="11"/>
      <name val="Calibri"/>
      <family val="2"/>
      <scheme val="minor"/>
    </font>
    <font>
      <sz val="12"/>
      <name val="Calibri"/>
      <family val="2"/>
      <scheme val="minor"/>
    </font>
    <font>
      <sz val="14"/>
      <name val="Calibri"/>
      <family val="2"/>
      <scheme val="minor"/>
    </font>
    <font>
      <sz val="14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2"/>
      <color theme="1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5">
    <xf numFmtId="0" fontId="0" fillId="0" borderId="0"/>
    <xf numFmtId="0" fontId="12" fillId="0" borderId="0"/>
    <xf numFmtId="43" fontId="6" fillId="0" borderId="0" applyFont="0" applyFill="0" applyBorder="0" applyAlignment="0" applyProtection="0"/>
    <xf numFmtId="0" fontId="5" fillId="0" borderId="0"/>
    <xf numFmtId="0" fontId="19" fillId="0" borderId="0"/>
    <xf numFmtId="0" fontId="5" fillId="0" borderId="0"/>
    <xf numFmtId="0" fontId="4" fillId="0" borderId="0"/>
    <xf numFmtId="0" fontId="3" fillId="0" borderId="0"/>
    <xf numFmtId="0" fontId="6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254">
    <xf numFmtId="0" fontId="0" fillId="0" borderId="0" xfId="0"/>
    <xf numFmtId="0" fontId="7" fillId="0" borderId="0" xfId="0" applyFont="1"/>
    <xf numFmtId="0" fontId="8" fillId="0" borderId="0" xfId="0" applyFont="1" applyAlignment="1">
      <alignment horizontal="center" vertical="center"/>
    </xf>
    <xf numFmtId="0" fontId="8" fillId="0" borderId="0" xfId="0" applyFont="1"/>
    <xf numFmtId="0" fontId="11" fillId="0" borderId="2" xfId="0" applyFont="1" applyBorder="1" applyAlignment="1">
      <alignment horizontal="center" vertical="center" wrapText="1"/>
    </xf>
    <xf numFmtId="0" fontId="13" fillId="2" borderId="2" xfId="1" applyFont="1" applyFill="1" applyBorder="1" applyAlignment="1">
      <alignment horizontal="center" vertical="center" wrapText="1"/>
    </xf>
    <xf numFmtId="165" fontId="13" fillId="2" borderId="2" xfId="1" applyNumberFormat="1" applyFont="1" applyFill="1" applyBorder="1" applyAlignment="1">
      <alignment horizontal="center" vertical="center" wrapText="1"/>
    </xf>
    <xf numFmtId="49" fontId="13" fillId="2" borderId="2" xfId="0" applyNumberFormat="1" applyFont="1" applyFill="1" applyBorder="1" applyAlignment="1">
      <alignment horizontal="center" vertical="center" wrapText="1"/>
    </xf>
    <xf numFmtId="0" fontId="14" fillId="2" borderId="2" xfId="0" applyFont="1" applyFill="1" applyBorder="1" applyAlignment="1">
      <alignment horizontal="center" vertical="center" wrapText="1"/>
    </xf>
    <xf numFmtId="0" fontId="15" fillId="2" borderId="2" xfId="0" applyFont="1" applyFill="1" applyBorder="1" applyAlignment="1">
      <alignment horizontal="left" vertical="center" wrapText="1"/>
    </xf>
    <xf numFmtId="0" fontId="15" fillId="2" borderId="2" xfId="0" applyFont="1" applyFill="1" applyBorder="1" applyAlignment="1">
      <alignment horizontal="center" vertical="center" wrapText="1"/>
    </xf>
    <xf numFmtId="4" fontId="14" fillId="2" borderId="2" xfId="0" applyNumberFormat="1" applyFont="1" applyFill="1" applyBorder="1" applyAlignment="1">
      <alignment horizontal="center" vertical="center" wrapText="1"/>
    </xf>
    <xf numFmtId="49" fontId="13" fillId="3" borderId="2" xfId="0" applyNumberFormat="1" applyFont="1" applyFill="1" applyBorder="1" applyAlignment="1">
      <alignment horizontal="center" vertical="center" wrapText="1"/>
    </xf>
    <xf numFmtId="0" fontId="0" fillId="4" borderId="0" xfId="0" applyFill="1"/>
    <xf numFmtId="4" fontId="13" fillId="3" borderId="2" xfId="0" applyNumberFormat="1" applyFont="1" applyFill="1" applyBorder="1" applyAlignment="1">
      <alignment horizontal="center" vertical="center" wrapText="1"/>
    </xf>
    <xf numFmtId="49" fontId="13" fillId="2" borderId="2" xfId="0" applyNumberFormat="1" applyFont="1" applyFill="1" applyBorder="1" applyAlignment="1">
      <alignment horizontal="left" vertical="center" wrapText="1"/>
    </xf>
    <xf numFmtId="4" fontId="13" fillId="2" borderId="2" xfId="0" applyNumberFormat="1" applyFont="1" applyFill="1" applyBorder="1" applyAlignment="1">
      <alignment horizontal="center" vertical="center" wrapText="1"/>
    </xf>
    <xf numFmtId="49" fontId="10" fillId="3" borderId="2" xfId="0" applyNumberFormat="1" applyFont="1" applyFill="1" applyBorder="1" applyAlignment="1">
      <alignment horizontal="center" vertical="center" wrapText="1"/>
    </xf>
    <xf numFmtId="49" fontId="13" fillId="3" borderId="2" xfId="0" applyNumberFormat="1" applyFont="1" applyFill="1" applyBorder="1" applyAlignment="1">
      <alignment horizontal="left" vertical="center" wrapText="1"/>
    </xf>
    <xf numFmtId="4" fontId="15" fillId="3" borderId="2" xfId="0" applyNumberFormat="1" applyFont="1" applyFill="1" applyBorder="1" applyAlignment="1">
      <alignment horizontal="center" vertical="center" wrapText="1"/>
    </xf>
    <xf numFmtId="1" fontId="14" fillId="3" borderId="2" xfId="0" applyNumberFormat="1" applyFont="1" applyFill="1" applyBorder="1" applyAlignment="1">
      <alignment horizontal="center" vertical="center" wrapText="1"/>
    </xf>
    <xf numFmtId="2" fontId="13" fillId="2" borderId="2" xfId="0" applyNumberFormat="1" applyFont="1" applyFill="1" applyBorder="1" applyAlignment="1">
      <alignment horizontal="center" vertical="center" wrapText="1"/>
    </xf>
    <xf numFmtId="2" fontId="13" fillId="3" borderId="2" xfId="0" applyNumberFormat="1" applyFont="1" applyFill="1" applyBorder="1" applyAlignment="1">
      <alignment horizontal="center" vertical="center" wrapText="1"/>
    </xf>
    <xf numFmtId="1" fontId="13" fillId="3" borderId="2" xfId="0" applyNumberFormat="1" applyFont="1" applyFill="1" applyBorder="1" applyAlignment="1">
      <alignment horizontal="center" vertical="center" wrapText="1"/>
    </xf>
    <xf numFmtId="0" fontId="13" fillId="3" borderId="2" xfId="0" applyFont="1" applyFill="1" applyBorder="1" applyAlignment="1">
      <alignment horizontal="center" vertical="center" wrapText="1"/>
    </xf>
    <xf numFmtId="49" fontId="10" fillId="5" borderId="2" xfId="0" applyNumberFormat="1" applyFont="1" applyFill="1" applyBorder="1" applyAlignment="1">
      <alignment horizontal="center" vertical="center" wrapText="1"/>
    </xf>
    <xf numFmtId="49" fontId="10" fillId="5" borderId="2" xfId="0" applyNumberFormat="1" applyFont="1" applyFill="1" applyBorder="1" applyAlignment="1">
      <alignment horizontal="left" vertical="center" wrapText="1"/>
    </xf>
    <xf numFmtId="0" fontId="10" fillId="5" borderId="2" xfId="0" applyFont="1" applyFill="1" applyBorder="1" applyAlignment="1">
      <alignment horizontal="center" vertical="center" wrapText="1"/>
    </xf>
    <xf numFmtId="4" fontId="10" fillId="5" borderId="2" xfId="0" applyNumberFormat="1" applyFont="1" applyFill="1" applyBorder="1" applyAlignment="1">
      <alignment horizontal="center" vertical="center" wrapText="1"/>
    </xf>
    <xf numFmtId="0" fontId="18" fillId="0" borderId="0" xfId="0" applyFont="1"/>
    <xf numFmtId="0" fontId="18" fillId="4" borderId="0" xfId="0" applyFont="1" applyFill="1"/>
    <xf numFmtId="3" fontId="13" fillId="3" borderId="2" xfId="0" applyNumberFormat="1" applyFont="1" applyFill="1" applyBorder="1" applyAlignment="1">
      <alignment horizontal="center" vertical="center" wrapText="1"/>
    </xf>
    <xf numFmtId="3" fontId="10" fillId="5" borderId="2" xfId="0" applyNumberFormat="1" applyFont="1" applyFill="1" applyBorder="1" applyAlignment="1">
      <alignment horizontal="center" vertical="center" wrapText="1"/>
    </xf>
    <xf numFmtId="4" fontId="10" fillId="0" borderId="2" xfId="0" applyNumberFormat="1" applyFont="1" applyBorder="1" applyAlignment="1">
      <alignment horizontal="center" vertical="center" wrapText="1"/>
    </xf>
    <xf numFmtId="49" fontId="10" fillId="0" borderId="2" xfId="0" applyNumberFormat="1" applyFont="1" applyBorder="1" applyAlignment="1">
      <alignment horizontal="center" vertical="center" wrapText="1"/>
    </xf>
    <xf numFmtId="0" fontId="20" fillId="5" borderId="2" xfId="0" applyFont="1" applyFill="1" applyBorder="1" applyAlignment="1">
      <alignment horizontal="center" vertical="center" wrapText="1"/>
    </xf>
    <xf numFmtId="1" fontId="10" fillId="5" borderId="2" xfId="0" applyNumberFormat="1" applyFont="1" applyFill="1" applyBorder="1" applyAlignment="1">
      <alignment horizontal="center" vertical="center" wrapText="1"/>
    </xf>
    <xf numFmtId="49" fontId="8" fillId="5" borderId="2" xfId="0" applyNumberFormat="1" applyFont="1" applyFill="1" applyBorder="1" applyAlignment="1">
      <alignment horizontal="left" vertical="center" wrapText="1"/>
    </xf>
    <xf numFmtId="2" fontId="10" fillId="5" borderId="2" xfId="0" applyNumberFormat="1" applyFont="1" applyFill="1" applyBorder="1" applyAlignment="1">
      <alignment horizontal="center" vertical="center" wrapText="1"/>
    </xf>
    <xf numFmtId="166" fontId="13" fillId="2" borderId="2" xfId="0" applyNumberFormat="1" applyFont="1" applyFill="1" applyBorder="1" applyAlignment="1">
      <alignment horizontal="center" vertical="center" wrapText="1"/>
    </xf>
    <xf numFmtId="167" fontId="13" fillId="3" borderId="2" xfId="0" applyNumberFormat="1" applyFont="1" applyFill="1" applyBorder="1" applyAlignment="1">
      <alignment horizontal="center" vertical="center" wrapText="1"/>
    </xf>
    <xf numFmtId="1" fontId="10" fillId="3" borderId="2" xfId="0" applyNumberFormat="1" applyFont="1" applyFill="1" applyBorder="1" applyAlignment="1">
      <alignment horizontal="center" vertical="center" wrapText="1"/>
    </xf>
    <xf numFmtId="49" fontId="13" fillId="0" borderId="0" xfId="0" applyNumberFormat="1" applyFont="1" applyAlignment="1">
      <alignment horizontal="center" vertical="center" wrapText="1"/>
    </xf>
    <xf numFmtId="49" fontId="13" fillId="0" borderId="0" xfId="0" applyNumberFormat="1" applyFont="1" applyAlignment="1">
      <alignment horizontal="left" vertical="center" wrapText="1"/>
    </xf>
    <xf numFmtId="2" fontId="10" fillId="0" borderId="0" xfId="0" applyNumberFormat="1" applyFont="1" applyAlignment="1">
      <alignment horizontal="center" vertical="center" wrapText="1"/>
    </xf>
    <xf numFmtId="2" fontId="13" fillId="0" borderId="0" xfId="0" applyNumberFormat="1" applyFont="1" applyAlignment="1">
      <alignment horizontal="center" vertical="center" wrapText="1"/>
    </xf>
    <xf numFmtId="49" fontId="21" fillId="0" borderId="0" xfId="0" applyNumberFormat="1" applyFont="1" applyAlignment="1">
      <alignment horizontal="center" vertical="center" wrapText="1"/>
    </xf>
    <xf numFmtId="49" fontId="21" fillId="0" borderId="0" xfId="0" applyNumberFormat="1" applyFont="1" applyAlignment="1">
      <alignment horizontal="left" vertical="center" wrapText="1"/>
    </xf>
    <xf numFmtId="49" fontId="21" fillId="5" borderId="0" xfId="0" applyNumberFormat="1" applyFont="1" applyFill="1" applyAlignment="1">
      <alignment horizontal="left" vertical="center" wrapText="1"/>
    </xf>
    <xf numFmtId="2" fontId="21" fillId="0" borderId="0" xfId="0" applyNumberFormat="1" applyFont="1" applyAlignment="1">
      <alignment horizontal="center" vertical="center" wrapText="1"/>
    </xf>
    <xf numFmtId="0" fontId="9" fillId="7" borderId="0" xfId="0" applyFont="1" applyFill="1" applyAlignment="1">
      <alignment horizontal="left" vertical="center"/>
    </xf>
    <xf numFmtId="0" fontId="0" fillId="7" borderId="0" xfId="0" applyFill="1"/>
    <xf numFmtId="4" fontId="13" fillId="7" borderId="2" xfId="0" applyNumberFormat="1" applyFont="1" applyFill="1" applyBorder="1" applyAlignment="1">
      <alignment horizontal="center" vertical="center" wrapText="1"/>
    </xf>
    <xf numFmtId="0" fontId="17" fillId="7" borderId="0" xfId="0" applyFont="1" applyFill="1" applyAlignment="1">
      <alignment horizontal="left" vertical="center"/>
    </xf>
    <xf numFmtId="0" fontId="18" fillId="7" borderId="0" xfId="0" applyFont="1" applyFill="1"/>
    <xf numFmtId="4" fontId="13" fillId="6" borderId="2" xfId="0" applyNumberFormat="1" applyFont="1" applyFill="1" applyBorder="1" applyAlignment="1">
      <alignment horizontal="center" vertical="center" wrapText="1"/>
    </xf>
    <xf numFmtId="4" fontId="9" fillId="7" borderId="0" xfId="0" applyNumberFormat="1" applyFont="1" applyFill="1" applyAlignment="1">
      <alignment horizontal="center" vertical="center"/>
    </xf>
    <xf numFmtId="4" fontId="13" fillId="7" borderId="2" xfId="1" applyNumberFormat="1" applyFont="1" applyFill="1" applyBorder="1" applyAlignment="1">
      <alignment horizontal="center" vertical="center" wrapText="1"/>
    </xf>
    <xf numFmtId="0" fontId="14" fillId="4" borderId="2" xfId="0" applyFont="1" applyFill="1" applyBorder="1" applyAlignment="1">
      <alignment horizontal="center" vertical="center" wrapText="1"/>
    </xf>
    <xf numFmtId="49" fontId="13" fillId="4" borderId="3" xfId="0" applyNumberFormat="1" applyFont="1" applyFill="1" applyBorder="1" applyAlignment="1">
      <alignment horizontal="center" vertical="center" wrapText="1"/>
    </xf>
    <xf numFmtId="49" fontId="13" fillId="4" borderId="2" xfId="0" applyNumberFormat="1" applyFont="1" applyFill="1" applyBorder="1" applyAlignment="1">
      <alignment horizontal="left" vertical="center" wrapText="1"/>
    </xf>
    <xf numFmtId="0" fontId="13" fillId="4" borderId="2" xfId="0" applyFont="1" applyFill="1" applyBorder="1" applyAlignment="1">
      <alignment horizontal="center" vertical="center" wrapText="1"/>
    </xf>
    <xf numFmtId="2" fontId="13" fillId="4" borderId="2" xfId="0" applyNumberFormat="1" applyFont="1" applyFill="1" applyBorder="1" applyAlignment="1">
      <alignment horizontal="center" vertical="center" wrapText="1"/>
    </xf>
    <xf numFmtId="4" fontId="13" fillId="4" borderId="2" xfId="0" applyNumberFormat="1" applyFont="1" applyFill="1" applyBorder="1" applyAlignment="1">
      <alignment horizontal="center" vertical="center" wrapText="1"/>
    </xf>
    <xf numFmtId="165" fontId="13" fillId="4" borderId="2" xfId="0" applyNumberFormat="1" applyFont="1" applyFill="1" applyBorder="1" applyAlignment="1">
      <alignment horizontal="center" vertical="center" wrapText="1"/>
    </xf>
    <xf numFmtId="0" fontId="15" fillId="4" borderId="2" xfId="0" applyFont="1" applyFill="1" applyBorder="1" applyAlignment="1">
      <alignment horizontal="center" vertical="center" wrapText="1"/>
    </xf>
    <xf numFmtId="49" fontId="15" fillId="4" borderId="2" xfId="0" applyNumberFormat="1" applyFont="1" applyFill="1" applyBorder="1" applyAlignment="1">
      <alignment horizontal="center" vertical="center" wrapText="1"/>
    </xf>
    <xf numFmtId="49" fontId="15" fillId="4" borderId="2" xfId="0" applyNumberFormat="1" applyFont="1" applyFill="1" applyBorder="1" applyAlignment="1">
      <alignment horizontal="left" vertical="center" wrapText="1"/>
    </xf>
    <xf numFmtId="0" fontId="8" fillId="4" borderId="2" xfId="0" applyFont="1" applyFill="1" applyBorder="1" applyAlignment="1">
      <alignment horizontal="center" vertical="center" wrapText="1"/>
    </xf>
    <xf numFmtId="4" fontId="15" fillId="4" borderId="2" xfId="0" applyNumberFormat="1" applyFont="1" applyFill="1" applyBorder="1" applyAlignment="1">
      <alignment horizontal="center" vertical="center" wrapText="1"/>
    </xf>
    <xf numFmtId="49" fontId="10" fillId="4" borderId="2" xfId="0" applyNumberFormat="1" applyFont="1" applyFill="1" applyBorder="1" applyAlignment="1">
      <alignment horizontal="center" vertical="center" wrapText="1"/>
    </xf>
    <xf numFmtId="1" fontId="13" fillId="4" borderId="2" xfId="0" applyNumberFormat="1" applyFont="1" applyFill="1" applyBorder="1" applyAlignment="1">
      <alignment horizontal="center" vertical="center" wrapText="1"/>
    </xf>
    <xf numFmtId="49" fontId="13" fillId="4" borderId="2" xfId="0" applyNumberFormat="1" applyFont="1" applyFill="1" applyBorder="1" applyAlignment="1">
      <alignment horizontal="center" vertical="center" wrapText="1"/>
    </xf>
    <xf numFmtId="165" fontId="13" fillId="4" borderId="7" xfId="0" applyNumberFormat="1" applyFont="1" applyFill="1" applyBorder="1" applyAlignment="1">
      <alignment horizontal="center" vertical="center" wrapText="1"/>
    </xf>
    <xf numFmtId="4" fontId="8" fillId="5" borderId="2" xfId="0" applyNumberFormat="1" applyFont="1" applyFill="1" applyBorder="1" applyAlignment="1">
      <alignment horizontal="center" vertical="center" wrapText="1"/>
    </xf>
    <xf numFmtId="4" fontId="13" fillId="7" borderId="4" xfId="0" applyNumberFormat="1" applyFont="1" applyFill="1" applyBorder="1" applyAlignment="1">
      <alignment horizontal="center" vertical="center" wrapText="1"/>
    </xf>
    <xf numFmtId="165" fontId="10" fillId="5" borderId="2" xfId="0" applyNumberFormat="1" applyFont="1" applyFill="1" applyBorder="1" applyAlignment="1">
      <alignment horizontal="center" vertical="center" wrapText="1"/>
    </xf>
    <xf numFmtId="49" fontId="10" fillId="5" borderId="0" xfId="0" applyNumberFormat="1" applyFont="1" applyFill="1" applyAlignment="1">
      <alignment horizontal="left" vertical="center" wrapText="1"/>
    </xf>
    <xf numFmtId="49" fontId="13" fillId="5" borderId="0" xfId="0" applyNumberFormat="1" applyFont="1" applyFill="1" applyAlignment="1">
      <alignment horizontal="center" vertical="center" wrapText="1"/>
    </xf>
    <xf numFmtId="49" fontId="13" fillId="5" borderId="0" xfId="0" applyNumberFormat="1" applyFont="1" applyFill="1" applyAlignment="1">
      <alignment horizontal="left" vertical="center" wrapText="1"/>
    </xf>
    <xf numFmtId="3" fontId="15" fillId="3" borderId="2" xfId="0" applyNumberFormat="1" applyFont="1" applyFill="1" applyBorder="1" applyAlignment="1">
      <alignment horizontal="center" vertical="center" wrapText="1"/>
    </xf>
    <xf numFmtId="4" fontId="13" fillId="9" borderId="2" xfId="0" applyNumberFormat="1" applyFont="1" applyFill="1" applyBorder="1" applyAlignment="1">
      <alignment horizontal="center" vertical="center" wrapText="1"/>
    </xf>
    <xf numFmtId="0" fontId="0" fillId="9" borderId="0" xfId="0" applyFill="1"/>
    <xf numFmtId="4" fontId="13" fillId="8" borderId="2" xfId="0" applyNumberFormat="1" applyFont="1" applyFill="1" applyBorder="1" applyAlignment="1">
      <alignment horizontal="center" vertical="center" wrapText="1"/>
    </xf>
    <xf numFmtId="0" fontId="25" fillId="8" borderId="0" xfId="0" applyFont="1" applyFill="1"/>
    <xf numFmtId="4" fontId="10" fillId="5" borderId="2" xfId="4" applyNumberFormat="1" applyFont="1" applyFill="1" applyBorder="1" applyAlignment="1" applyProtection="1">
      <alignment horizontal="center" vertical="center"/>
      <protection locked="0"/>
    </xf>
    <xf numFmtId="49" fontId="10" fillId="5" borderId="3" xfId="0" applyNumberFormat="1" applyFont="1" applyFill="1" applyBorder="1" applyAlignment="1">
      <alignment horizontal="left" vertical="center" wrapText="1"/>
    </xf>
    <xf numFmtId="4" fontId="10" fillId="5" borderId="2" xfId="3" applyNumberFormat="1" applyFont="1" applyFill="1" applyBorder="1" applyAlignment="1">
      <alignment horizontal="center" vertical="center" wrapText="1"/>
    </xf>
    <xf numFmtId="4" fontId="10" fillId="5" borderId="7" xfId="0" applyNumberFormat="1" applyFont="1" applyFill="1" applyBorder="1" applyAlignment="1">
      <alignment horizontal="center" vertical="center" wrapText="1"/>
    </xf>
    <xf numFmtId="4" fontId="10" fillId="5" borderId="4" xfId="0" applyNumberFormat="1" applyFont="1" applyFill="1" applyBorder="1" applyAlignment="1">
      <alignment horizontal="center" vertical="center" wrapText="1"/>
    </xf>
    <xf numFmtId="165" fontId="13" fillId="5" borderId="7" xfId="0" applyNumberFormat="1" applyFont="1" applyFill="1" applyBorder="1" applyAlignment="1">
      <alignment horizontal="center" vertical="center" wrapText="1"/>
    </xf>
    <xf numFmtId="49" fontId="10" fillId="5" borderId="2" xfId="0" applyNumberFormat="1" applyFont="1" applyFill="1" applyBorder="1" applyAlignment="1">
      <alignment vertical="center" wrapText="1"/>
    </xf>
    <xf numFmtId="0" fontId="11" fillId="5" borderId="2" xfId="0" applyFont="1" applyFill="1" applyBorder="1" applyAlignment="1">
      <alignment horizontal="center" vertical="center" wrapText="1"/>
    </xf>
    <xf numFmtId="3" fontId="11" fillId="5" borderId="2" xfId="0" applyNumberFormat="1" applyFont="1" applyFill="1" applyBorder="1" applyAlignment="1">
      <alignment horizontal="center" vertical="center" wrapText="1"/>
    </xf>
    <xf numFmtId="3" fontId="8" fillId="5" borderId="2" xfId="0" applyNumberFormat="1" applyFont="1" applyFill="1" applyBorder="1" applyAlignment="1">
      <alignment horizontal="center" vertical="center" wrapText="1"/>
    </xf>
    <xf numFmtId="4" fontId="10" fillId="5" borderId="6" xfId="0" applyNumberFormat="1" applyFont="1" applyFill="1" applyBorder="1" applyAlignment="1">
      <alignment horizontal="center" vertical="center" wrapText="1"/>
    </xf>
    <xf numFmtId="4" fontId="8" fillId="5" borderId="2" xfId="3" applyNumberFormat="1" applyFont="1" applyFill="1" applyBorder="1" applyAlignment="1">
      <alignment horizontal="center" vertical="center" wrapText="1"/>
    </xf>
    <xf numFmtId="49" fontId="10" fillId="5" borderId="1" xfId="0" applyNumberFormat="1" applyFont="1" applyFill="1" applyBorder="1" applyAlignment="1">
      <alignment vertical="center" wrapText="1"/>
    </xf>
    <xf numFmtId="4" fontId="11" fillId="5" borderId="2" xfId="0" applyNumberFormat="1" applyFont="1" applyFill="1" applyBorder="1" applyAlignment="1">
      <alignment horizontal="center" vertical="center" wrapText="1"/>
    </xf>
    <xf numFmtId="49" fontId="10" fillId="5" borderId="1" xfId="0" applyNumberFormat="1" applyFont="1" applyFill="1" applyBorder="1" applyAlignment="1">
      <alignment horizontal="center" vertical="center" wrapText="1"/>
    </xf>
    <xf numFmtId="49" fontId="10" fillId="5" borderId="1" xfId="0" applyNumberFormat="1" applyFont="1" applyFill="1" applyBorder="1" applyAlignment="1">
      <alignment horizontal="left" vertical="center" wrapText="1"/>
    </xf>
    <xf numFmtId="4" fontId="10" fillId="5" borderId="1" xfId="0" applyNumberFormat="1" applyFont="1" applyFill="1" applyBorder="1" applyAlignment="1">
      <alignment horizontal="center" vertical="center" wrapText="1"/>
    </xf>
    <xf numFmtId="4" fontId="10" fillId="0" borderId="0" xfId="0" applyNumberFormat="1" applyFont="1" applyAlignment="1">
      <alignment horizontal="center" vertical="center" wrapText="1"/>
    </xf>
    <xf numFmtId="49" fontId="10" fillId="0" borderId="2" xfId="0" applyNumberFormat="1" applyFont="1" applyBorder="1" applyAlignment="1">
      <alignment horizontal="left" vertical="center" wrapText="1"/>
    </xf>
    <xf numFmtId="3" fontId="8" fillId="5" borderId="1" xfId="0" applyNumberFormat="1" applyFont="1" applyFill="1" applyBorder="1" applyAlignment="1">
      <alignment horizontal="center" vertical="center" wrapText="1"/>
    </xf>
    <xf numFmtId="1" fontId="10" fillId="5" borderId="1" xfId="0" applyNumberFormat="1" applyFont="1" applyFill="1" applyBorder="1" applyAlignment="1">
      <alignment horizontal="center" vertical="center" wrapText="1"/>
    </xf>
    <xf numFmtId="1" fontId="10" fillId="0" borderId="2" xfId="0" applyNumberFormat="1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4" fontId="10" fillId="10" borderId="0" xfId="0" applyNumberFormat="1" applyFont="1" applyFill="1" applyAlignment="1">
      <alignment horizontal="center" vertical="center" wrapText="1"/>
    </xf>
    <xf numFmtId="49" fontId="13" fillId="3" borderId="2" xfId="0" applyNumberFormat="1" applyFont="1" applyFill="1" applyBorder="1" applyAlignment="1">
      <alignment vertical="center" wrapText="1"/>
    </xf>
    <xf numFmtId="49" fontId="10" fillId="0" borderId="1" xfId="0" applyNumberFormat="1" applyFont="1" applyBorder="1" applyAlignment="1">
      <alignment horizontal="left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49" fontId="10" fillId="0" borderId="2" xfId="0" applyNumberFormat="1" applyFont="1" applyBorder="1" applyAlignment="1">
      <alignment vertical="center" wrapText="1"/>
    </xf>
    <xf numFmtId="3" fontId="10" fillId="0" borderId="2" xfId="0" applyNumberFormat="1" applyFont="1" applyBorder="1" applyAlignment="1">
      <alignment horizontal="center" vertical="center" wrapText="1"/>
    </xf>
    <xf numFmtId="2" fontId="10" fillId="0" borderId="1" xfId="0" applyNumberFormat="1" applyFont="1" applyBorder="1" applyAlignment="1">
      <alignment horizontal="center" vertical="center" wrapText="1"/>
    </xf>
    <xf numFmtId="2" fontId="10" fillId="0" borderId="7" xfId="0" applyNumberFormat="1" applyFont="1" applyBorder="1" applyAlignment="1">
      <alignment horizontal="center" vertical="center" wrapText="1"/>
    </xf>
    <xf numFmtId="49" fontId="10" fillId="0" borderId="1" xfId="0" applyNumberFormat="1" applyFont="1" applyBorder="1" applyAlignment="1">
      <alignment vertical="center" wrapText="1"/>
    </xf>
    <xf numFmtId="2" fontId="10" fillId="0" borderId="2" xfId="0" applyNumberFormat="1" applyFont="1" applyBorder="1" applyAlignment="1">
      <alignment horizontal="center" vertical="center" wrapText="1"/>
    </xf>
    <xf numFmtId="164" fontId="0" fillId="0" borderId="0" xfId="0" applyNumberFormat="1"/>
    <xf numFmtId="4" fontId="0" fillId="0" borderId="0" xfId="0" applyNumberFormat="1"/>
    <xf numFmtId="166" fontId="13" fillId="0" borderId="0" xfId="1" applyNumberFormat="1" applyFont="1" applyAlignment="1">
      <alignment horizontal="center" vertical="center" wrapText="1"/>
    </xf>
    <xf numFmtId="4" fontId="13" fillId="0" borderId="0" xfId="0" applyNumberFormat="1" applyFont="1" applyAlignment="1">
      <alignment horizontal="center" vertical="center" wrapText="1"/>
    </xf>
    <xf numFmtId="4" fontId="24" fillId="0" borderId="0" xfId="0" applyNumberFormat="1" applyFont="1" applyAlignment="1">
      <alignment horizontal="center" vertical="center"/>
    </xf>
    <xf numFmtId="4" fontId="22" fillId="0" borderId="0" xfId="0" applyNumberFormat="1" applyFont="1" applyAlignment="1">
      <alignment horizontal="center" vertical="center"/>
    </xf>
    <xf numFmtId="0" fontId="25" fillId="0" borderId="0" xfId="0" applyFont="1"/>
    <xf numFmtId="4" fontId="7" fillId="0" borderId="0" xfId="0" applyNumberFormat="1" applyFont="1" applyAlignment="1">
      <alignment horizontal="center" vertical="center"/>
    </xf>
    <xf numFmtId="4" fontId="23" fillId="0" borderId="0" xfId="0" applyNumberFormat="1" applyFont="1" applyAlignment="1">
      <alignment horizontal="center" vertical="center" wrapText="1"/>
    </xf>
    <xf numFmtId="0" fontId="0" fillId="0" borderId="0" xfId="0" applyAlignment="1">
      <alignment horizontal="center"/>
    </xf>
    <xf numFmtId="4" fontId="13" fillId="7" borderId="0" xfId="0" applyNumberFormat="1" applyFont="1" applyFill="1" applyAlignment="1">
      <alignment horizontal="center" vertical="center" wrapText="1"/>
    </xf>
    <xf numFmtId="3" fontId="8" fillId="0" borderId="2" xfId="0" applyNumberFormat="1" applyFont="1" applyBorder="1" applyAlignment="1">
      <alignment horizontal="center" vertical="center" wrapText="1"/>
    </xf>
    <xf numFmtId="0" fontId="27" fillId="0" borderId="0" xfId="0" applyFont="1"/>
    <xf numFmtId="165" fontId="13" fillId="2" borderId="2" xfId="0" applyNumberFormat="1" applyFont="1" applyFill="1" applyBorder="1" applyAlignment="1">
      <alignment horizontal="center" vertical="center" wrapText="1"/>
    </xf>
    <xf numFmtId="165" fontId="13" fillId="3" borderId="2" xfId="0" applyNumberFormat="1" applyFont="1" applyFill="1" applyBorder="1" applyAlignment="1">
      <alignment horizontal="center" vertical="center" wrapText="1"/>
    </xf>
    <xf numFmtId="165" fontId="10" fillId="5" borderId="1" xfId="0" applyNumberFormat="1" applyFont="1" applyFill="1" applyBorder="1" applyAlignment="1">
      <alignment horizontal="center" vertical="center" wrapText="1"/>
    </xf>
    <xf numFmtId="165" fontId="13" fillId="5" borderId="2" xfId="0" applyNumberFormat="1" applyFont="1" applyFill="1" applyBorder="1" applyAlignment="1">
      <alignment horizontal="center" vertical="center" wrapText="1"/>
    </xf>
    <xf numFmtId="165" fontId="10" fillId="0" borderId="2" xfId="0" applyNumberFormat="1" applyFont="1" applyBorder="1" applyAlignment="1">
      <alignment horizontal="center" vertical="center" wrapText="1"/>
    </xf>
    <xf numFmtId="0" fontId="13" fillId="2" borderId="2" xfId="0" applyFont="1" applyFill="1" applyBorder="1" applyAlignment="1">
      <alignment horizontal="center" vertical="center" wrapText="1"/>
    </xf>
    <xf numFmtId="165" fontId="13" fillId="0" borderId="0" xfId="0" applyNumberFormat="1" applyFont="1" applyAlignment="1">
      <alignment horizontal="left" vertical="center" wrapText="1"/>
    </xf>
    <xf numFmtId="165" fontId="13" fillId="5" borderId="0" xfId="0" applyNumberFormat="1" applyFont="1" applyFill="1" applyAlignment="1">
      <alignment horizontal="left" vertical="center" wrapText="1"/>
    </xf>
    <xf numFmtId="165" fontId="21" fillId="0" borderId="0" xfId="0" applyNumberFormat="1" applyFont="1" applyAlignment="1">
      <alignment horizontal="left" vertical="center" wrapText="1"/>
    </xf>
    <xf numFmtId="0" fontId="28" fillId="0" borderId="0" xfId="0" applyFont="1"/>
    <xf numFmtId="4" fontId="10" fillId="0" borderId="4" xfId="0" applyNumberFormat="1" applyFont="1" applyBorder="1" applyAlignment="1">
      <alignment horizontal="center" vertical="center" wrapText="1"/>
    </xf>
    <xf numFmtId="165" fontId="13" fillId="0" borderId="2" xfId="0" applyNumberFormat="1" applyFont="1" applyBorder="1" applyAlignment="1">
      <alignment horizontal="center" vertical="center" wrapText="1"/>
    </xf>
    <xf numFmtId="165" fontId="13" fillId="0" borderId="7" xfId="0" applyNumberFormat="1" applyFont="1" applyBorder="1" applyAlignment="1">
      <alignment horizontal="center" vertical="center" wrapText="1"/>
    </xf>
    <xf numFmtId="4" fontId="10" fillId="0" borderId="7" xfId="0" applyNumberFormat="1" applyFont="1" applyBorder="1" applyAlignment="1">
      <alignment horizontal="center" vertical="center" wrapText="1"/>
    </xf>
    <xf numFmtId="4" fontId="13" fillId="2" borderId="2" xfId="1" applyNumberFormat="1" applyFont="1" applyFill="1" applyBorder="1" applyAlignment="1">
      <alignment horizontal="center" vertical="center" wrapText="1"/>
    </xf>
    <xf numFmtId="1" fontId="0" fillId="0" borderId="0" xfId="0" applyNumberFormat="1"/>
    <xf numFmtId="165" fontId="8" fillId="5" borderId="2" xfId="0" applyNumberFormat="1" applyFont="1" applyFill="1" applyBorder="1" applyAlignment="1">
      <alignment horizontal="center" vertical="center" wrapText="1"/>
    </xf>
    <xf numFmtId="0" fontId="8" fillId="5" borderId="0" xfId="0" applyFont="1" applyFill="1" applyAlignment="1">
      <alignment horizontal="center" vertical="center"/>
    </xf>
    <xf numFmtId="165" fontId="10" fillId="5" borderId="7" xfId="0" applyNumberFormat="1" applyFont="1" applyFill="1" applyBorder="1" applyAlignment="1">
      <alignment horizontal="center" vertical="center" wrapText="1"/>
    </xf>
    <xf numFmtId="49" fontId="10" fillId="0" borderId="2" xfId="0" applyNumberFormat="1" applyFont="1" applyBorder="1" applyAlignment="1">
      <alignment horizontal="left" vertical="top" wrapText="1"/>
    </xf>
    <xf numFmtId="49" fontId="10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165" fontId="10" fillId="0" borderId="1" xfId="0" applyNumberFormat="1" applyFont="1" applyBorder="1" applyAlignment="1">
      <alignment horizontal="center" vertical="center" wrapText="1"/>
    </xf>
    <xf numFmtId="3" fontId="11" fillId="0" borderId="2" xfId="0" applyNumberFormat="1" applyFont="1" applyBorder="1" applyAlignment="1">
      <alignment horizontal="center" vertical="center" wrapText="1"/>
    </xf>
    <xf numFmtId="49" fontId="8" fillId="5" borderId="2" xfId="0" applyNumberFormat="1" applyFont="1" applyFill="1" applyBorder="1" applyAlignment="1">
      <alignment horizontal="center" vertical="center" wrapText="1"/>
    </xf>
    <xf numFmtId="0" fontId="8" fillId="5" borderId="2" xfId="0" applyFont="1" applyFill="1" applyBorder="1" applyAlignment="1">
      <alignment horizontal="center" vertical="center" wrapText="1"/>
    </xf>
    <xf numFmtId="4" fontId="8" fillId="0" borderId="4" xfId="0" applyNumberFormat="1" applyFont="1" applyBorder="1" applyAlignment="1">
      <alignment horizontal="center" vertical="center" wrapText="1"/>
    </xf>
    <xf numFmtId="4" fontId="10" fillId="0" borderId="0" xfId="0" applyNumberFormat="1" applyFont="1" applyAlignment="1">
      <alignment horizontal="left" vertical="center" wrapText="1"/>
    </xf>
    <xf numFmtId="4" fontId="10" fillId="5" borderId="0" xfId="0" applyNumberFormat="1" applyFont="1" applyFill="1" applyAlignment="1">
      <alignment horizontal="left" vertical="center" wrapText="1"/>
    </xf>
    <xf numFmtId="0" fontId="0" fillId="0" borderId="0" xfId="0" applyAlignment="1">
      <alignment horizontal="left"/>
    </xf>
    <xf numFmtId="4" fontId="13" fillId="0" borderId="0" xfId="0" applyNumberFormat="1" applyFont="1" applyAlignment="1">
      <alignment horizontal="left" vertical="center" wrapText="1"/>
    </xf>
    <xf numFmtId="4" fontId="10" fillId="5" borderId="8" xfId="0" applyNumberFormat="1" applyFont="1" applyFill="1" applyBorder="1" applyAlignment="1">
      <alignment horizontal="left" vertical="center" wrapText="1"/>
    </xf>
    <xf numFmtId="0" fontId="18" fillId="5" borderId="0" xfId="0" applyFont="1" applyFill="1" applyAlignment="1">
      <alignment horizontal="left"/>
    </xf>
    <xf numFmtId="0" fontId="18" fillId="0" borderId="0" xfId="0" applyFont="1" applyAlignment="1">
      <alignment horizontal="left"/>
    </xf>
    <xf numFmtId="0" fontId="29" fillId="0" borderId="0" xfId="0" applyFont="1" applyAlignment="1">
      <alignment horizontal="left"/>
    </xf>
    <xf numFmtId="0" fontId="30" fillId="0" borderId="0" xfId="0" applyFont="1" applyAlignment="1">
      <alignment horizontal="left"/>
    </xf>
    <xf numFmtId="0" fontId="31" fillId="0" borderId="0" xfId="0" applyFont="1" applyAlignment="1">
      <alignment horizontal="left" wrapText="1"/>
    </xf>
    <xf numFmtId="4" fontId="32" fillId="0" borderId="0" xfId="0" applyNumberFormat="1" applyFont="1" applyAlignment="1">
      <alignment horizontal="left" vertical="center" wrapText="1"/>
    </xf>
    <xf numFmtId="49" fontId="8" fillId="0" borderId="2" xfId="0" applyNumberFormat="1" applyFont="1" applyBorder="1" applyAlignment="1">
      <alignment horizontal="left" vertical="center" wrapText="1"/>
    </xf>
    <xf numFmtId="4" fontId="10" fillId="5" borderId="0" xfId="0" applyNumberFormat="1" applyFont="1" applyFill="1" applyAlignment="1">
      <alignment horizontal="center" vertical="center" wrapText="1"/>
    </xf>
    <xf numFmtId="0" fontId="0" fillId="0" borderId="0" xfId="0" applyAlignment="1">
      <alignment wrapText="1"/>
    </xf>
    <xf numFmtId="0" fontId="33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49" fontId="13" fillId="11" borderId="2" xfId="0" applyNumberFormat="1" applyFont="1" applyFill="1" applyBorder="1" applyAlignment="1">
      <alignment horizontal="center" vertical="center" wrapText="1"/>
    </xf>
    <xf numFmtId="49" fontId="10" fillId="11" borderId="2" xfId="0" applyNumberFormat="1" applyFont="1" applyFill="1" applyBorder="1" applyAlignment="1">
      <alignment horizontal="center" vertical="center" wrapText="1"/>
    </xf>
    <xf numFmtId="49" fontId="15" fillId="11" borderId="2" xfId="0" applyNumberFormat="1" applyFont="1" applyFill="1" applyBorder="1" applyAlignment="1">
      <alignment horizontal="left" vertical="center" wrapText="1"/>
    </xf>
    <xf numFmtId="49" fontId="10" fillId="11" borderId="2" xfId="0" applyNumberFormat="1" applyFont="1" applyFill="1" applyBorder="1" applyAlignment="1">
      <alignment horizontal="left" vertical="center" wrapText="1"/>
    </xf>
    <xf numFmtId="0" fontId="10" fillId="11" borderId="2" xfId="0" applyFont="1" applyFill="1" applyBorder="1" applyAlignment="1">
      <alignment horizontal="center" vertical="center" wrapText="1"/>
    </xf>
    <xf numFmtId="1" fontId="10" fillId="11" borderId="2" xfId="0" applyNumberFormat="1" applyFont="1" applyFill="1" applyBorder="1" applyAlignment="1">
      <alignment horizontal="center" vertical="center" wrapText="1"/>
    </xf>
    <xf numFmtId="165" fontId="10" fillId="11" borderId="2" xfId="0" applyNumberFormat="1" applyFont="1" applyFill="1" applyBorder="1" applyAlignment="1">
      <alignment horizontal="center" vertical="center" wrapText="1"/>
    </xf>
    <xf numFmtId="3" fontId="10" fillId="11" borderId="2" xfId="0" applyNumberFormat="1" applyFont="1" applyFill="1" applyBorder="1" applyAlignment="1">
      <alignment horizontal="center" vertical="center" wrapText="1"/>
    </xf>
    <xf numFmtId="4" fontId="10" fillId="11" borderId="2" xfId="0" applyNumberFormat="1" applyFont="1" applyFill="1" applyBorder="1" applyAlignment="1">
      <alignment horizontal="center" vertical="center" wrapText="1"/>
    </xf>
    <xf numFmtId="165" fontId="8" fillId="0" borderId="2" xfId="0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10" fillId="0" borderId="8" xfId="0" applyNumberFormat="1" applyFont="1" applyBorder="1" applyAlignment="1">
      <alignment horizontal="left" vertical="center" wrapText="1"/>
    </xf>
    <xf numFmtId="4" fontId="10" fillId="0" borderId="0" xfId="0" applyNumberFormat="1" applyFont="1" applyAlignment="1">
      <alignment horizontal="left" vertical="center" wrapText="1"/>
    </xf>
    <xf numFmtId="49" fontId="10" fillId="0" borderId="0" xfId="0" applyNumberFormat="1" applyFont="1" applyAlignment="1">
      <alignment horizontal="left" vertical="center" wrapText="1"/>
    </xf>
    <xf numFmtId="49" fontId="10" fillId="5" borderId="0" xfId="0" applyNumberFormat="1" applyFont="1" applyFill="1" applyAlignment="1">
      <alignment horizontal="left" vertical="center" wrapText="1"/>
    </xf>
    <xf numFmtId="49" fontId="10" fillId="0" borderId="1" xfId="0" applyNumberFormat="1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49" fontId="13" fillId="3" borderId="1" xfId="0" applyNumberFormat="1" applyFont="1" applyFill="1" applyBorder="1" applyAlignment="1">
      <alignment horizontal="center" vertical="center" wrapText="1"/>
    </xf>
    <xf numFmtId="49" fontId="13" fillId="3" borderId="3" xfId="0" applyNumberFormat="1" applyFont="1" applyFill="1" applyBorder="1" applyAlignment="1">
      <alignment horizontal="center" vertical="center" wrapText="1"/>
    </xf>
    <xf numFmtId="0" fontId="14" fillId="3" borderId="1" xfId="0" applyFont="1" applyFill="1" applyBorder="1" applyAlignment="1">
      <alignment horizontal="center" vertical="center" wrapText="1"/>
    </xf>
    <xf numFmtId="0" fontId="14" fillId="3" borderId="3" xfId="0" applyFont="1" applyFill="1" applyBorder="1" applyAlignment="1">
      <alignment horizontal="center" vertical="center" wrapText="1"/>
    </xf>
    <xf numFmtId="4" fontId="13" fillId="3" borderId="1" xfId="0" applyNumberFormat="1" applyFont="1" applyFill="1" applyBorder="1" applyAlignment="1">
      <alignment horizontal="center" vertical="center" wrapText="1"/>
    </xf>
    <xf numFmtId="0" fontId="26" fillId="3" borderId="7" xfId="0" applyFont="1" applyFill="1" applyBorder="1" applyAlignment="1">
      <alignment horizontal="center" vertical="center" wrapText="1"/>
    </xf>
    <xf numFmtId="4" fontId="13" fillId="3" borderId="3" xfId="0" applyNumberFormat="1" applyFont="1" applyFill="1" applyBorder="1" applyAlignment="1">
      <alignment horizontal="center" vertical="center" wrapText="1"/>
    </xf>
    <xf numFmtId="4" fontId="13" fillId="3" borderId="2" xfId="0" applyNumberFormat="1" applyFont="1" applyFill="1" applyBorder="1" applyAlignment="1">
      <alignment horizontal="center" vertical="center" wrapText="1"/>
    </xf>
    <xf numFmtId="49" fontId="10" fillId="5" borderId="1" xfId="0" applyNumberFormat="1" applyFont="1" applyFill="1" applyBorder="1" applyAlignment="1">
      <alignment horizontal="left" vertical="center" wrapText="1"/>
    </xf>
    <xf numFmtId="0" fontId="0" fillId="0" borderId="7" xfId="0" applyBorder="1" applyAlignment="1">
      <alignment horizontal="left" vertical="center" wrapText="1"/>
    </xf>
    <xf numFmtId="49" fontId="10" fillId="5" borderId="1" xfId="0" applyNumberFormat="1" applyFont="1" applyFill="1" applyBorder="1" applyAlignment="1">
      <alignment horizontal="center" vertical="center" wrapText="1"/>
    </xf>
    <xf numFmtId="165" fontId="10" fillId="5" borderId="1" xfId="0" applyNumberFormat="1" applyFont="1" applyFill="1" applyBorder="1" applyAlignment="1">
      <alignment horizontal="center" vertical="center" wrapText="1"/>
    </xf>
    <xf numFmtId="2" fontId="10" fillId="5" borderId="1" xfId="0" applyNumberFormat="1" applyFont="1" applyFill="1" applyBorder="1" applyAlignment="1">
      <alignment horizontal="center" vertical="center" wrapText="1"/>
    </xf>
    <xf numFmtId="49" fontId="10" fillId="0" borderId="3" xfId="0" applyNumberFormat="1" applyFont="1" applyBorder="1" applyAlignment="1">
      <alignment horizontal="center" vertical="center" wrapText="1"/>
    </xf>
    <xf numFmtId="0" fontId="28" fillId="0" borderId="7" xfId="0" applyFont="1" applyBorder="1" applyAlignment="1">
      <alignment horizontal="center" vertical="center" wrapText="1"/>
    </xf>
    <xf numFmtId="1" fontId="10" fillId="0" borderId="1" xfId="0" applyNumberFormat="1" applyFont="1" applyBorder="1" applyAlignment="1">
      <alignment horizontal="center" vertical="center" wrapText="1"/>
    </xf>
    <xf numFmtId="1" fontId="10" fillId="0" borderId="3" xfId="0" applyNumberFormat="1" applyFont="1" applyBorder="1" applyAlignment="1">
      <alignment horizontal="center" vertical="center" wrapText="1"/>
    </xf>
    <xf numFmtId="1" fontId="28" fillId="0" borderId="7" xfId="0" applyNumberFormat="1" applyFont="1" applyBorder="1" applyAlignment="1">
      <alignment horizontal="center" vertical="center" wrapText="1"/>
    </xf>
    <xf numFmtId="165" fontId="10" fillId="0" borderId="1" xfId="0" applyNumberFormat="1" applyFont="1" applyBorder="1" applyAlignment="1">
      <alignment horizontal="center" vertical="center" wrapText="1"/>
    </xf>
    <xf numFmtId="165" fontId="10" fillId="0" borderId="3" xfId="0" applyNumberFormat="1" applyFont="1" applyBorder="1" applyAlignment="1">
      <alignment horizontal="center" vertical="center" wrapText="1"/>
    </xf>
    <xf numFmtId="165" fontId="28" fillId="0" borderId="7" xfId="0" applyNumberFormat="1" applyFont="1" applyBorder="1" applyAlignment="1">
      <alignment horizontal="center" vertical="center" wrapText="1"/>
    </xf>
    <xf numFmtId="165" fontId="0" fillId="0" borderId="7" xfId="0" applyNumberFormat="1" applyBorder="1" applyAlignment="1">
      <alignment horizontal="center" vertical="center" wrapText="1"/>
    </xf>
    <xf numFmtId="49" fontId="10" fillId="5" borderId="3" xfId="0" applyNumberFormat="1" applyFont="1" applyFill="1" applyBorder="1" applyAlignment="1">
      <alignment horizontal="left" vertical="center" wrapText="1"/>
    </xf>
    <xf numFmtId="0" fontId="28" fillId="0" borderId="7" xfId="0" applyFont="1" applyBorder="1" applyAlignment="1">
      <alignment horizontal="left" vertical="center" wrapText="1"/>
    </xf>
    <xf numFmtId="165" fontId="10" fillId="0" borderId="7" xfId="0" applyNumberFormat="1" applyFont="1" applyBorder="1" applyAlignment="1">
      <alignment horizontal="center" vertical="center" wrapText="1"/>
    </xf>
    <xf numFmtId="49" fontId="10" fillId="0" borderId="7" xfId="0" applyNumberFormat="1" applyFont="1" applyBorder="1" applyAlignment="1">
      <alignment horizontal="center" vertical="center" wrapText="1"/>
    </xf>
    <xf numFmtId="49" fontId="10" fillId="0" borderId="1" xfId="0" applyNumberFormat="1" applyFont="1" applyBorder="1" applyAlignment="1">
      <alignment horizontal="left" vertical="center" wrapText="1"/>
    </xf>
    <xf numFmtId="49" fontId="10" fillId="0" borderId="7" xfId="0" applyNumberFormat="1" applyFont="1" applyBorder="1" applyAlignment="1">
      <alignment horizontal="left" vertical="center" wrapText="1"/>
    </xf>
    <xf numFmtId="49" fontId="13" fillId="3" borderId="2" xfId="0" applyNumberFormat="1" applyFont="1" applyFill="1" applyBorder="1" applyAlignment="1">
      <alignment horizontal="left" vertical="center" wrapText="1"/>
    </xf>
    <xf numFmtId="49" fontId="13" fillId="3" borderId="7" xfId="0" applyNumberFormat="1" applyFont="1" applyFill="1" applyBorder="1" applyAlignment="1">
      <alignment horizontal="center" vertical="center" wrapText="1"/>
    </xf>
    <xf numFmtId="0" fontId="16" fillId="3" borderId="7" xfId="0" applyFont="1" applyFill="1" applyBorder="1" applyAlignment="1">
      <alignment horizontal="center" vertical="center" wrapText="1"/>
    </xf>
    <xf numFmtId="49" fontId="10" fillId="5" borderId="1" xfId="0" applyNumberFormat="1" applyFont="1" applyFill="1" applyBorder="1" applyAlignment="1">
      <alignment vertical="center" wrapText="1"/>
    </xf>
    <xf numFmtId="0" fontId="0" fillId="5" borderId="7" xfId="0" applyFill="1" applyBorder="1" applyAlignment="1">
      <alignment vertical="center" wrapText="1"/>
    </xf>
    <xf numFmtId="49" fontId="13" fillId="3" borderId="1" xfId="0" applyNumberFormat="1" applyFont="1" applyFill="1" applyBorder="1" applyAlignment="1">
      <alignment horizontal="left" vertical="center" wrapText="1"/>
    </xf>
    <xf numFmtId="49" fontId="13" fillId="3" borderId="7" xfId="0" applyNumberFormat="1" applyFont="1" applyFill="1" applyBorder="1" applyAlignment="1">
      <alignment horizontal="left" vertical="center" wrapText="1"/>
    </xf>
    <xf numFmtId="1" fontId="0" fillId="0" borderId="7" xfId="0" applyNumberFormat="1" applyBorder="1" applyAlignment="1">
      <alignment horizontal="center" vertical="center" wrapText="1"/>
    </xf>
    <xf numFmtId="1" fontId="10" fillId="0" borderId="7" xfId="0" applyNumberFormat="1" applyFont="1" applyBorder="1" applyAlignment="1">
      <alignment horizontal="center" vertical="center" wrapText="1"/>
    </xf>
    <xf numFmtId="4" fontId="10" fillId="0" borderId="2" xfId="0" applyNumberFormat="1" applyFont="1" applyFill="1" applyBorder="1" applyAlignment="1">
      <alignment horizontal="center" vertical="center" wrapText="1"/>
    </xf>
    <xf numFmtId="4" fontId="10" fillId="0" borderId="4" xfId="0" applyNumberFormat="1" applyFont="1" applyFill="1" applyBorder="1" applyAlignment="1">
      <alignment horizontal="center" vertical="center" wrapText="1"/>
    </xf>
    <xf numFmtId="1" fontId="10" fillId="0" borderId="2" xfId="0" applyNumberFormat="1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49" fontId="10" fillId="0" borderId="2" xfId="0" applyNumberFormat="1" applyFont="1" applyFill="1" applyBorder="1" applyAlignment="1">
      <alignment horizontal="left" vertical="center" wrapText="1"/>
    </xf>
    <xf numFmtId="4" fontId="8" fillId="0" borderId="2" xfId="0" applyNumberFormat="1" applyFont="1" applyFill="1" applyBorder="1" applyAlignment="1">
      <alignment horizontal="center" vertical="center" wrapText="1"/>
    </xf>
    <xf numFmtId="4" fontId="10" fillId="0" borderId="2" xfId="3" applyNumberFormat="1" applyFont="1" applyFill="1" applyBorder="1" applyAlignment="1">
      <alignment horizontal="center" vertical="center"/>
    </xf>
    <xf numFmtId="4" fontId="8" fillId="0" borderId="7" xfId="4" applyNumberFormat="1" applyFont="1" applyFill="1" applyBorder="1" applyAlignment="1" applyProtection="1">
      <alignment horizontal="center" vertical="center"/>
      <protection locked="0"/>
    </xf>
    <xf numFmtId="4" fontId="10" fillId="0" borderId="2" xfId="4" applyNumberFormat="1" applyFont="1" applyFill="1" applyBorder="1" applyAlignment="1" applyProtection="1">
      <alignment horizontal="center" vertical="center"/>
      <protection locked="0"/>
    </xf>
    <xf numFmtId="4" fontId="10" fillId="0" borderId="2" xfId="5" applyNumberFormat="1" applyFont="1" applyFill="1" applyBorder="1" applyAlignment="1">
      <alignment horizontal="center" vertical="center"/>
    </xf>
    <xf numFmtId="4" fontId="8" fillId="0" borderId="2" xfId="5" applyNumberFormat="1" applyFont="1" applyFill="1" applyBorder="1" applyAlignment="1">
      <alignment horizontal="center" vertical="center"/>
    </xf>
    <xf numFmtId="4" fontId="10" fillId="0" borderId="7" xfId="0" applyNumberFormat="1" applyFont="1" applyFill="1" applyBorder="1" applyAlignment="1">
      <alignment horizontal="center" vertical="center" wrapText="1"/>
    </xf>
  </cellXfs>
  <cellStyles count="15">
    <cellStyle name="Обычный" xfId="0" builtinId="0"/>
    <cellStyle name="Обычный 3" xfId="8" xr:uid="{00000000-0005-0000-0000-000001000000}"/>
    <cellStyle name="Обычный 4" xfId="4" xr:uid="{00000000-0005-0000-0000-000002000000}"/>
    <cellStyle name="Обычный 7" xfId="1" xr:uid="{00000000-0005-0000-0000-000003000000}"/>
    <cellStyle name="Обычный 7 3 2 2 2" xfId="5" xr:uid="{00000000-0005-0000-0000-000004000000}"/>
    <cellStyle name="Обычный 7 3 2 2 2 2" xfId="11" xr:uid="{00000000-0005-0000-0000-000005000000}"/>
    <cellStyle name="Обычный 7 3 2 2 2 4" xfId="6" xr:uid="{00000000-0005-0000-0000-000006000000}"/>
    <cellStyle name="Обычный 7 3 2 2 2 4 2" xfId="12" xr:uid="{00000000-0005-0000-0000-000007000000}"/>
    <cellStyle name="Обычный 7 3 3" xfId="7" xr:uid="{00000000-0005-0000-0000-000008000000}"/>
    <cellStyle name="Обычный 7 3 3 2" xfId="13" xr:uid="{00000000-0005-0000-0000-000009000000}"/>
    <cellStyle name="Обычный 7 3 4 2" xfId="3" xr:uid="{00000000-0005-0000-0000-00000A000000}"/>
    <cellStyle name="Обычный 7 3 4 2 2" xfId="10" xr:uid="{00000000-0005-0000-0000-00000B000000}"/>
    <cellStyle name="Обычный 7 4" xfId="9" xr:uid="{00000000-0005-0000-0000-00000C000000}"/>
    <cellStyle name="Обычный 7 4 2" xfId="14" xr:uid="{00000000-0005-0000-0000-00000D000000}"/>
    <cellStyle name="Финансовый 2" xfId="2" xr:uid="{00000000-0005-0000-0000-00000E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</sheetPr>
  <dimension ref="A1:RL258"/>
  <sheetViews>
    <sheetView tabSelected="1" zoomScale="46" zoomScaleNormal="46" zoomScaleSheetLayoutView="40" workbookViewId="0">
      <pane xSplit="1" ySplit="7" topLeftCell="D245" activePane="bottomRight" state="frozen"/>
      <selection pane="topRight" activeCell="B1" sqref="B1"/>
      <selection pane="bottomLeft" activeCell="A8" sqref="A8"/>
      <selection pane="bottomRight" activeCell="G186" sqref="G186"/>
    </sheetView>
  </sheetViews>
  <sheetFormatPr defaultRowHeight="20.25" x14ac:dyDescent="0.25"/>
  <cols>
    <col min="1" max="1" width="12.140625" customWidth="1"/>
    <col min="2" max="2" width="14.85546875" customWidth="1"/>
    <col min="3" max="3" width="27.5703125" customWidth="1"/>
    <col min="4" max="4" width="73.140625" customWidth="1"/>
    <col min="5" max="5" width="37.140625" customWidth="1"/>
    <col min="6" max="6" width="17.28515625" customWidth="1"/>
    <col min="7" max="7" width="18.5703125" customWidth="1"/>
    <col min="8" max="8" width="23.42578125" style="140" customWidth="1"/>
    <col min="9" max="9" width="16.85546875" customWidth="1"/>
    <col min="10" max="10" width="16.5703125" customWidth="1"/>
    <col min="11" max="11" width="25.42578125" customWidth="1"/>
    <col min="12" max="12" width="24.42578125" customWidth="1"/>
    <col min="13" max="13" width="24.140625" customWidth="1"/>
    <col min="14" max="14" width="16.42578125" style="50" hidden="1" customWidth="1"/>
    <col min="15" max="15" width="22.5703125" style="51" hidden="1" customWidth="1"/>
    <col min="16" max="16" width="34.7109375" style="51" hidden="1" customWidth="1"/>
    <col min="17" max="17" width="41.28515625" style="158" customWidth="1"/>
    <col min="18" max="18" width="29.28515625" customWidth="1"/>
    <col min="19" max="20" width="23.42578125" bestFit="1" customWidth="1"/>
  </cols>
  <sheetData>
    <row r="1" spans="1:20" ht="21" x14ac:dyDescent="0.35">
      <c r="A1" s="1"/>
      <c r="B1" s="1"/>
      <c r="C1" s="1"/>
      <c r="D1" s="1"/>
      <c r="E1" s="1"/>
      <c r="F1" s="2"/>
      <c r="G1" s="1"/>
      <c r="H1" s="130"/>
      <c r="I1" s="1"/>
      <c r="J1" s="1"/>
      <c r="K1" s="1"/>
      <c r="L1" s="3" t="s">
        <v>0</v>
      </c>
      <c r="M1" s="1"/>
    </row>
    <row r="2" spans="1:20" ht="89.25" customHeight="1" x14ac:dyDescent="0.35">
      <c r="A2" s="1"/>
      <c r="B2" s="184" t="s">
        <v>152</v>
      </c>
      <c r="C2" s="185"/>
      <c r="D2" s="185"/>
      <c r="E2" s="185"/>
      <c r="F2" s="185"/>
      <c r="G2" s="185"/>
      <c r="H2" s="185"/>
      <c r="I2" s="185"/>
      <c r="J2" s="185"/>
      <c r="K2" s="185"/>
      <c r="L2" s="185"/>
      <c r="M2" s="185"/>
    </row>
    <row r="3" spans="1:20" ht="21" x14ac:dyDescent="0.35">
      <c r="A3" s="1"/>
      <c r="B3" s="1"/>
      <c r="C3" s="1"/>
      <c r="D3" s="1"/>
      <c r="E3" s="1"/>
      <c r="F3" s="1"/>
      <c r="G3" s="1"/>
      <c r="H3" s="130"/>
      <c r="I3" s="1"/>
      <c r="J3" s="1"/>
      <c r="K3" s="1"/>
      <c r="L3" s="1"/>
      <c r="M3" s="1"/>
    </row>
    <row r="4" spans="1:20" ht="42" customHeight="1" x14ac:dyDescent="0.25">
      <c r="A4" s="186" t="s">
        <v>1</v>
      </c>
      <c r="B4" s="189" t="s">
        <v>2</v>
      </c>
      <c r="C4" s="192" t="s">
        <v>3</v>
      </c>
      <c r="D4" s="195" t="s">
        <v>4</v>
      </c>
      <c r="E4" s="195" t="s">
        <v>5</v>
      </c>
      <c r="F4" s="195"/>
      <c r="G4" s="195"/>
      <c r="H4" s="195"/>
      <c r="I4" s="195"/>
      <c r="J4" s="195"/>
      <c r="K4" s="195" t="s">
        <v>6</v>
      </c>
      <c r="L4" s="195"/>
      <c r="M4" s="195"/>
    </row>
    <row r="5" spans="1:20" ht="37.5" customHeight="1" x14ac:dyDescent="0.25">
      <c r="A5" s="187"/>
      <c r="B5" s="190"/>
      <c r="C5" s="193"/>
      <c r="D5" s="195"/>
      <c r="E5" s="195" t="s">
        <v>7</v>
      </c>
      <c r="F5" s="195" t="s">
        <v>8</v>
      </c>
      <c r="G5" s="196" t="s">
        <v>9</v>
      </c>
      <c r="H5" s="197"/>
      <c r="I5" s="197"/>
      <c r="J5" s="198"/>
      <c r="K5" s="195" t="s">
        <v>10</v>
      </c>
      <c r="L5" s="195" t="s">
        <v>11</v>
      </c>
      <c r="M5" s="195" t="s">
        <v>118</v>
      </c>
    </row>
    <row r="6" spans="1:20" ht="30" customHeight="1" x14ac:dyDescent="0.25">
      <c r="A6" s="187"/>
      <c r="B6" s="190"/>
      <c r="C6" s="193"/>
      <c r="D6" s="195"/>
      <c r="E6" s="195"/>
      <c r="F6" s="195"/>
      <c r="G6" s="196" t="s">
        <v>10</v>
      </c>
      <c r="H6" s="198"/>
      <c r="I6" s="189" t="s">
        <v>11</v>
      </c>
      <c r="J6" s="189" t="s">
        <v>118</v>
      </c>
      <c r="K6" s="195"/>
      <c r="L6" s="195"/>
      <c r="M6" s="195"/>
    </row>
    <row r="7" spans="1:20" ht="49.5" customHeight="1" x14ac:dyDescent="0.25">
      <c r="A7" s="188"/>
      <c r="B7" s="191"/>
      <c r="C7" s="194"/>
      <c r="D7" s="195"/>
      <c r="E7" s="195"/>
      <c r="F7" s="195"/>
      <c r="G7" s="4"/>
      <c r="H7" s="107" t="s">
        <v>12</v>
      </c>
      <c r="I7" s="191"/>
      <c r="J7" s="191"/>
      <c r="K7" s="195"/>
      <c r="L7" s="195"/>
      <c r="M7" s="195"/>
    </row>
    <row r="8" spans="1:20" ht="40.5" customHeight="1" x14ac:dyDescent="0.25">
      <c r="A8" s="4">
        <v>1</v>
      </c>
      <c r="B8" s="4">
        <v>2</v>
      </c>
      <c r="C8" s="4">
        <v>3</v>
      </c>
      <c r="D8" s="4">
        <v>4</v>
      </c>
      <c r="E8" s="4">
        <v>5</v>
      </c>
      <c r="F8" s="4">
        <v>6</v>
      </c>
      <c r="G8" s="4">
        <v>7</v>
      </c>
      <c r="H8" s="107">
        <v>8</v>
      </c>
      <c r="I8" s="4">
        <v>9</v>
      </c>
      <c r="J8" s="4">
        <v>10</v>
      </c>
      <c r="K8" s="4">
        <v>11</v>
      </c>
      <c r="L8" s="4">
        <v>12</v>
      </c>
      <c r="M8" s="4">
        <v>13</v>
      </c>
      <c r="N8" s="56">
        <f>N10+N12+N55+N241</f>
        <v>3283562.06</v>
      </c>
      <c r="O8" s="56">
        <f>O10+O12+O55+O241</f>
        <v>1368748.94</v>
      </c>
      <c r="P8" s="56">
        <f>P10+P12+P55+P241</f>
        <v>1614774.6</v>
      </c>
    </row>
    <row r="9" spans="1:20" ht="81" customHeight="1" x14ac:dyDescent="0.25">
      <c r="A9" s="5" t="s">
        <v>13</v>
      </c>
      <c r="B9" s="5" t="s">
        <v>13</v>
      </c>
      <c r="C9" s="5" t="s">
        <v>13</v>
      </c>
      <c r="D9" s="5" t="s">
        <v>14</v>
      </c>
      <c r="E9" s="5" t="s">
        <v>13</v>
      </c>
      <c r="F9" s="5" t="s">
        <v>13</v>
      </c>
      <c r="G9" s="5" t="s">
        <v>13</v>
      </c>
      <c r="H9" s="6" t="s">
        <v>13</v>
      </c>
      <c r="I9" s="5" t="s">
        <v>13</v>
      </c>
      <c r="J9" s="5" t="s">
        <v>13</v>
      </c>
      <c r="K9" s="145">
        <f>K10+K12+K55+K240</f>
        <v>5967815.8690000009</v>
      </c>
      <c r="L9" s="145">
        <f>L10+L12+L55+L240</f>
        <v>4468314.6400000006</v>
      </c>
      <c r="M9" s="145">
        <f>M10+M12+M55+M240</f>
        <v>5146077.83</v>
      </c>
      <c r="N9" s="57">
        <v>4567702.33</v>
      </c>
      <c r="O9" s="57">
        <v>2680562.9500000002</v>
      </c>
      <c r="P9" s="57">
        <v>2961348.91</v>
      </c>
      <c r="R9" s="118"/>
      <c r="S9" s="119"/>
    </row>
    <row r="10" spans="1:20" ht="150" customHeight="1" x14ac:dyDescent="0.25">
      <c r="A10" s="7" t="s">
        <v>15</v>
      </c>
      <c r="B10" s="8" t="s">
        <v>13</v>
      </c>
      <c r="C10" s="8" t="s">
        <v>13</v>
      </c>
      <c r="D10" s="9" t="s">
        <v>16</v>
      </c>
      <c r="E10" s="9" t="s">
        <v>17</v>
      </c>
      <c r="F10" s="10" t="s">
        <v>18</v>
      </c>
      <c r="G10" s="11">
        <v>0</v>
      </c>
      <c r="H10" s="6" t="s">
        <v>13</v>
      </c>
      <c r="I10" s="11">
        <v>0</v>
      </c>
      <c r="J10" s="11">
        <f>J11</f>
        <v>2.2200000000000002</v>
      </c>
      <c r="K10" s="11">
        <f>K11</f>
        <v>1643286.28</v>
      </c>
      <c r="L10" s="11">
        <f>L11</f>
        <v>536511.48</v>
      </c>
      <c r="M10" s="11">
        <f>M11</f>
        <v>1618303.06</v>
      </c>
      <c r="N10" s="57">
        <v>520767.05</v>
      </c>
      <c r="O10" s="57">
        <v>0</v>
      </c>
      <c r="P10" s="57">
        <v>0</v>
      </c>
      <c r="R10" s="120"/>
      <c r="S10" s="120"/>
      <c r="T10" s="120"/>
    </row>
    <row r="11" spans="1:20" ht="140.1" customHeight="1" x14ac:dyDescent="0.25">
      <c r="A11" s="25" t="s">
        <v>15</v>
      </c>
      <c r="B11" s="25" t="s">
        <v>238</v>
      </c>
      <c r="C11" s="25" t="s">
        <v>19</v>
      </c>
      <c r="D11" s="97" t="s">
        <v>20</v>
      </c>
      <c r="E11" s="26" t="s">
        <v>23</v>
      </c>
      <c r="F11" s="25" t="s">
        <v>18</v>
      </c>
      <c r="G11" s="28">
        <v>0</v>
      </c>
      <c r="H11" s="76" t="s">
        <v>13</v>
      </c>
      <c r="I11" s="98">
        <v>0</v>
      </c>
      <c r="J11" s="28">
        <v>2.2200000000000002</v>
      </c>
      <c r="K11" s="28">
        <v>1643286.28</v>
      </c>
      <c r="L11" s="28">
        <v>536511.48</v>
      </c>
      <c r="M11" s="28">
        <v>1618303.06</v>
      </c>
    </row>
    <row r="12" spans="1:20" ht="140.1" customHeight="1" x14ac:dyDescent="0.25">
      <c r="A12" s="7" t="s">
        <v>21</v>
      </c>
      <c r="B12" s="8" t="s">
        <v>13</v>
      </c>
      <c r="C12" s="8" t="s">
        <v>13</v>
      </c>
      <c r="D12" s="9" t="s">
        <v>22</v>
      </c>
      <c r="E12" s="15" t="s">
        <v>23</v>
      </c>
      <c r="F12" s="7" t="s">
        <v>24</v>
      </c>
      <c r="G12" s="16">
        <f>G13+G26</f>
        <v>6.48</v>
      </c>
      <c r="H12" s="131" t="s">
        <v>13</v>
      </c>
      <c r="I12" s="16">
        <f>I13+I26</f>
        <v>4.8499999999999996</v>
      </c>
      <c r="J12" s="16">
        <f>J13+J26</f>
        <v>0.86</v>
      </c>
      <c r="K12" s="16">
        <f>K13+K14+K26+K27</f>
        <v>513295.62900000002</v>
      </c>
      <c r="L12" s="16">
        <f>L13+L14+L26+L27</f>
        <v>776508.02</v>
      </c>
      <c r="M12" s="16">
        <f>M13+M14+M26+M27</f>
        <v>373750.44999999995</v>
      </c>
      <c r="N12" s="55">
        <v>1242428.6200000001</v>
      </c>
      <c r="O12" s="52">
        <v>151564.88</v>
      </c>
      <c r="P12" s="52">
        <v>396519.37</v>
      </c>
      <c r="R12" s="121"/>
    </row>
    <row r="13" spans="1:20" ht="140.1" customHeight="1" x14ac:dyDescent="0.25">
      <c r="A13" s="205" t="s">
        <v>21</v>
      </c>
      <c r="B13" s="207" t="s">
        <v>13</v>
      </c>
      <c r="C13" s="207" t="s">
        <v>13</v>
      </c>
      <c r="D13" s="233" t="s">
        <v>25</v>
      </c>
      <c r="E13" s="18" t="s">
        <v>23</v>
      </c>
      <c r="F13" s="12" t="s">
        <v>24</v>
      </c>
      <c r="G13" s="19">
        <f>G17+G19+G22+G24+G16+G18+G20+G23+G21</f>
        <v>5.2</v>
      </c>
      <c r="H13" s="132" t="s">
        <v>13</v>
      </c>
      <c r="I13" s="19">
        <f>I17+I19+I22+I23+I24</f>
        <v>4.26</v>
      </c>
      <c r="J13" s="19">
        <f>J17+J19+J22+J23+J24</f>
        <v>0</v>
      </c>
      <c r="K13" s="19">
        <f>K17+K19+K22+K23+K24+K16+K18+K21+K25+K20</f>
        <v>319756.74</v>
      </c>
      <c r="L13" s="19">
        <f>L17+L19+L22+L23+L24</f>
        <v>425288.01</v>
      </c>
      <c r="M13" s="19">
        <f>M19+M22+M23+M24</f>
        <v>0</v>
      </c>
      <c r="N13" s="19">
        <f>N19+N22+N23+N24</f>
        <v>180623.78999999998</v>
      </c>
      <c r="O13" s="19">
        <f>O19+O22+O23+O24</f>
        <v>0</v>
      </c>
      <c r="P13" s="19">
        <f>P19+P22+P23+P24</f>
        <v>0</v>
      </c>
    </row>
    <row r="14" spans="1:20" ht="77.25" customHeight="1" x14ac:dyDescent="0.25">
      <c r="A14" s="234"/>
      <c r="B14" s="235"/>
      <c r="C14" s="235"/>
      <c r="D14" s="233"/>
      <c r="E14" s="18" t="s">
        <v>26</v>
      </c>
      <c r="F14" s="12" t="s">
        <v>27</v>
      </c>
      <c r="G14" s="20">
        <f>G15</f>
        <v>1</v>
      </c>
      <c r="H14" s="132" t="s">
        <v>13</v>
      </c>
      <c r="I14" s="20">
        <v>0</v>
      </c>
      <c r="J14" s="20">
        <v>0</v>
      </c>
      <c r="K14" s="19">
        <f>K15</f>
        <v>8208.75</v>
      </c>
      <c r="L14" s="19">
        <v>0</v>
      </c>
      <c r="M14" s="19">
        <v>0</v>
      </c>
      <c r="R14" s="102"/>
      <c r="S14" s="102"/>
    </row>
    <row r="15" spans="1:20" ht="77.25" customHeight="1" x14ac:dyDescent="0.25">
      <c r="A15" s="34" t="s">
        <v>21</v>
      </c>
      <c r="B15" s="34" t="s">
        <v>186</v>
      </c>
      <c r="C15" s="34" t="s">
        <v>19</v>
      </c>
      <c r="D15" s="26" t="s">
        <v>187</v>
      </c>
      <c r="E15" s="91" t="s">
        <v>26</v>
      </c>
      <c r="F15" s="25" t="s">
        <v>188</v>
      </c>
      <c r="G15" s="32">
        <v>1</v>
      </c>
      <c r="H15" s="76">
        <v>45656</v>
      </c>
      <c r="I15" s="94">
        <v>0</v>
      </c>
      <c r="J15" s="36">
        <v>0</v>
      </c>
      <c r="K15" s="242">
        <v>8208.75</v>
      </c>
      <c r="L15" s="242">
        <v>0</v>
      </c>
      <c r="M15" s="242">
        <v>0</v>
      </c>
      <c r="N15" s="102"/>
      <c r="O15" s="102"/>
      <c r="P15" s="102"/>
      <c r="Q15" s="160"/>
    </row>
    <row r="16" spans="1:20" ht="132" customHeight="1" x14ac:dyDescent="0.25">
      <c r="A16" s="34" t="s">
        <v>21</v>
      </c>
      <c r="B16" s="34" t="s">
        <v>249</v>
      </c>
      <c r="C16" s="34" t="s">
        <v>19</v>
      </c>
      <c r="D16" s="26" t="s">
        <v>189</v>
      </c>
      <c r="E16" s="26" t="s">
        <v>23</v>
      </c>
      <c r="F16" s="25" t="s">
        <v>18</v>
      </c>
      <c r="G16" s="28">
        <v>0.76</v>
      </c>
      <c r="H16" s="76">
        <v>45505</v>
      </c>
      <c r="I16" s="94">
        <v>0</v>
      </c>
      <c r="J16" s="36">
        <v>0</v>
      </c>
      <c r="K16" s="242">
        <v>2495.02</v>
      </c>
      <c r="L16" s="242">
        <v>0</v>
      </c>
      <c r="M16" s="242">
        <v>0</v>
      </c>
      <c r="N16" s="102"/>
      <c r="O16" s="102"/>
      <c r="P16" s="102"/>
      <c r="Q16" s="160"/>
    </row>
    <row r="17" spans="1:480" ht="129" customHeight="1" x14ac:dyDescent="0.25">
      <c r="A17" s="34" t="s">
        <v>21</v>
      </c>
      <c r="B17" s="34" t="s">
        <v>28</v>
      </c>
      <c r="C17" s="34" t="s">
        <v>19</v>
      </c>
      <c r="D17" s="91" t="s">
        <v>29</v>
      </c>
      <c r="E17" s="26" t="s">
        <v>23</v>
      </c>
      <c r="F17" s="25" t="s">
        <v>18</v>
      </c>
      <c r="G17" s="28">
        <v>0</v>
      </c>
      <c r="H17" s="76" t="s">
        <v>13</v>
      </c>
      <c r="I17" s="98">
        <v>2.82</v>
      </c>
      <c r="J17" s="98">
        <v>0</v>
      </c>
      <c r="K17" s="242">
        <v>0</v>
      </c>
      <c r="L17" s="242">
        <v>353535.35</v>
      </c>
      <c r="M17" s="242">
        <v>0</v>
      </c>
      <c r="N17" s="52">
        <v>0</v>
      </c>
      <c r="O17" s="52">
        <v>0</v>
      </c>
      <c r="P17" s="52">
        <v>353535.35</v>
      </c>
    </row>
    <row r="18" spans="1:480" ht="127.5" customHeight="1" x14ac:dyDescent="0.25">
      <c r="A18" s="34" t="s">
        <v>21</v>
      </c>
      <c r="B18" s="34" t="s">
        <v>250</v>
      </c>
      <c r="C18" s="34" t="s">
        <v>19</v>
      </c>
      <c r="D18" s="26" t="s">
        <v>190</v>
      </c>
      <c r="E18" s="26" t="s">
        <v>23</v>
      </c>
      <c r="F18" s="25" t="s">
        <v>18</v>
      </c>
      <c r="G18" s="28">
        <v>0</v>
      </c>
      <c r="H18" s="76">
        <v>45627</v>
      </c>
      <c r="I18" s="94">
        <v>0</v>
      </c>
      <c r="J18" s="36">
        <v>0</v>
      </c>
      <c r="K18" s="242">
        <v>806.47</v>
      </c>
      <c r="L18" s="242">
        <v>0</v>
      </c>
      <c r="M18" s="242">
        <v>0</v>
      </c>
      <c r="N18" s="102"/>
      <c r="O18" s="102"/>
      <c r="P18" s="102"/>
      <c r="Q18" s="160"/>
    </row>
    <row r="19" spans="1:480" ht="115.5" customHeight="1" x14ac:dyDescent="0.25">
      <c r="A19" s="34" t="s">
        <v>21</v>
      </c>
      <c r="B19" s="25" t="s">
        <v>30</v>
      </c>
      <c r="C19" s="34" t="s">
        <v>19</v>
      </c>
      <c r="D19" s="91" t="s">
        <v>31</v>
      </c>
      <c r="E19" s="97" t="s">
        <v>23</v>
      </c>
      <c r="F19" s="99" t="s">
        <v>18</v>
      </c>
      <c r="G19" s="33">
        <v>0</v>
      </c>
      <c r="H19" s="134" t="s">
        <v>13</v>
      </c>
      <c r="I19" s="98">
        <v>0.5</v>
      </c>
      <c r="J19" s="98">
        <v>0</v>
      </c>
      <c r="K19" s="242">
        <v>0</v>
      </c>
      <c r="L19" s="242">
        <v>708.13</v>
      </c>
      <c r="M19" s="242">
        <v>0</v>
      </c>
      <c r="N19" s="52">
        <v>2631.58</v>
      </c>
      <c r="O19" s="52">
        <v>0</v>
      </c>
      <c r="P19" s="52">
        <v>0</v>
      </c>
    </row>
    <row r="20" spans="1:480" ht="135" customHeight="1" x14ac:dyDescent="0.25">
      <c r="A20" s="34" t="s">
        <v>21</v>
      </c>
      <c r="B20" s="34" t="s">
        <v>251</v>
      </c>
      <c r="C20" s="34" t="s">
        <v>19</v>
      </c>
      <c r="D20" s="26" t="s">
        <v>191</v>
      </c>
      <c r="E20" s="97" t="s">
        <v>23</v>
      </c>
      <c r="F20" s="25" t="s">
        <v>18</v>
      </c>
      <c r="G20" s="28">
        <v>0.63</v>
      </c>
      <c r="H20" s="76">
        <v>45627</v>
      </c>
      <c r="I20" s="94">
        <v>0</v>
      </c>
      <c r="J20" s="36">
        <v>0</v>
      </c>
      <c r="K20" s="242">
        <v>12782.31</v>
      </c>
      <c r="L20" s="242">
        <v>0</v>
      </c>
      <c r="M20" s="242">
        <v>0</v>
      </c>
      <c r="N20" s="102"/>
      <c r="O20" s="102"/>
      <c r="P20" s="102"/>
      <c r="Q20" s="160"/>
    </row>
    <row r="21" spans="1:480" ht="132" customHeight="1" x14ac:dyDescent="0.25">
      <c r="A21" s="34" t="s">
        <v>21</v>
      </c>
      <c r="B21" s="25" t="s">
        <v>207</v>
      </c>
      <c r="C21" s="34" t="s">
        <v>19</v>
      </c>
      <c r="D21" s="26" t="s">
        <v>192</v>
      </c>
      <c r="E21" s="26" t="s">
        <v>23</v>
      </c>
      <c r="F21" s="99" t="s">
        <v>18</v>
      </c>
      <c r="G21" s="101">
        <v>2.71</v>
      </c>
      <c r="H21" s="76">
        <v>45628</v>
      </c>
      <c r="I21" s="104">
        <v>0</v>
      </c>
      <c r="J21" s="105">
        <v>0</v>
      </c>
      <c r="K21" s="242">
        <v>39611.15</v>
      </c>
      <c r="L21" s="242">
        <v>0</v>
      </c>
      <c r="M21" s="242">
        <v>0</v>
      </c>
      <c r="N21" s="102"/>
      <c r="O21" s="102"/>
      <c r="P21" s="102"/>
      <c r="Q21" s="160"/>
    </row>
    <row r="22" spans="1:480" ht="127.5" customHeight="1" x14ac:dyDescent="0.25">
      <c r="A22" s="34" t="s">
        <v>21</v>
      </c>
      <c r="B22" s="25" t="s">
        <v>130</v>
      </c>
      <c r="C22" s="34" t="s">
        <v>19</v>
      </c>
      <c r="D22" s="91" t="s">
        <v>129</v>
      </c>
      <c r="E22" s="100" t="s">
        <v>23</v>
      </c>
      <c r="F22" s="99" t="s">
        <v>24</v>
      </c>
      <c r="G22" s="111">
        <v>0</v>
      </c>
      <c r="H22" s="133">
        <v>45657</v>
      </c>
      <c r="I22" s="101">
        <v>0.34</v>
      </c>
      <c r="J22" s="101">
        <v>0</v>
      </c>
      <c r="K22" s="242">
        <v>0</v>
      </c>
      <c r="L22" s="242">
        <v>482.69</v>
      </c>
      <c r="M22" s="242">
        <v>0</v>
      </c>
      <c r="N22" s="52">
        <v>72544.53</v>
      </c>
      <c r="O22" s="52">
        <v>0</v>
      </c>
      <c r="P22" s="52">
        <v>0</v>
      </c>
    </row>
    <row r="23" spans="1:480" ht="131.25" customHeight="1" x14ac:dyDescent="0.25">
      <c r="A23" s="34" t="s">
        <v>21</v>
      </c>
      <c r="B23" s="25" t="s">
        <v>128</v>
      </c>
      <c r="C23" s="34" t="s">
        <v>19</v>
      </c>
      <c r="D23" s="91" t="s">
        <v>127</v>
      </c>
      <c r="E23" s="100" t="s">
        <v>23</v>
      </c>
      <c r="F23" s="99" t="s">
        <v>24</v>
      </c>
      <c r="G23" s="28">
        <v>0</v>
      </c>
      <c r="H23" s="133">
        <v>46022</v>
      </c>
      <c r="I23" s="101">
        <v>0.6</v>
      </c>
      <c r="J23" s="93">
        <v>0</v>
      </c>
      <c r="K23" s="242">
        <v>66001.820000000007</v>
      </c>
      <c r="L23" s="242">
        <v>70561.84</v>
      </c>
      <c r="M23" s="242">
        <v>0</v>
      </c>
      <c r="N23" s="52">
        <v>2499.7800000000002</v>
      </c>
      <c r="O23" s="52">
        <v>0</v>
      </c>
      <c r="P23" s="52">
        <v>0</v>
      </c>
    </row>
    <row r="24" spans="1:480" ht="69.95" customHeight="1" x14ac:dyDescent="0.25">
      <c r="A24" s="34" t="s">
        <v>21</v>
      </c>
      <c r="B24" s="34" t="s">
        <v>32</v>
      </c>
      <c r="C24" s="203" t="s">
        <v>19</v>
      </c>
      <c r="D24" s="236" t="s">
        <v>33</v>
      </c>
      <c r="E24" s="213" t="s">
        <v>23</v>
      </c>
      <c r="F24" s="215" t="s">
        <v>18</v>
      </c>
      <c r="G24" s="217">
        <v>1.1000000000000001</v>
      </c>
      <c r="H24" s="216">
        <v>45627</v>
      </c>
      <c r="I24" s="217">
        <v>0</v>
      </c>
      <c r="J24" s="217">
        <v>0</v>
      </c>
      <c r="K24" s="242">
        <v>198023.04000000001</v>
      </c>
      <c r="L24" s="242">
        <v>0</v>
      </c>
      <c r="M24" s="242">
        <v>0</v>
      </c>
      <c r="N24" s="52">
        <v>102947.9</v>
      </c>
      <c r="O24" s="52">
        <v>0</v>
      </c>
      <c r="P24" s="52">
        <v>0</v>
      </c>
    </row>
    <row r="25" spans="1:480" ht="58.5" customHeight="1" x14ac:dyDescent="0.25">
      <c r="A25" s="34" t="s">
        <v>21</v>
      </c>
      <c r="B25" s="34" t="s">
        <v>206</v>
      </c>
      <c r="C25" s="204"/>
      <c r="D25" s="237"/>
      <c r="E25" s="214"/>
      <c r="F25" s="204"/>
      <c r="G25" s="204"/>
      <c r="H25" s="204"/>
      <c r="I25" s="204">
        <v>0</v>
      </c>
      <c r="J25" s="204">
        <v>0</v>
      </c>
      <c r="K25" s="242">
        <v>36.93</v>
      </c>
      <c r="L25" s="242">
        <v>0</v>
      </c>
      <c r="M25" s="242">
        <v>0</v>
      </c>
      <c r="N25" s="52">
        <v>102947.9</v>
      </c>
      <c r="O25" s="52">
        <v>0</v>
      </c>
      <c r="P25" s="52">
        <v>0</v>
      </c>
    </row>
    <row r="26" spans="1:480" ht="132" customHeight="1" x14ac:dyDescent="0.25">
      <c r="A26" s="205" t="s">
        <v>21</v>
      </c>
      <c r="B26" s="207" t="s">
        <v>13</v>
      </c>
      <c r="C26" s="207" t="s">
        <v>13</v>
      </c>
      <c r="D26" s="233" t="s">
        <v>34</v>
      </c>
      <c r="E26" s="18" t="s">
        <v>23</v>
      </c>
      <c r="F26" s="12" t="s">
        <v>24</v>
      </c>
      <c r="G26" s="19">
        <f>G30+G32+G38+G47+G48</f>
        <v>1.28</v>
      </c>
      <c r="H26" s="132" t="s">
        <v>13</v>
      </c>
      <c r="I26" s="19">
        <f>I30+I32+I38</f>
        <v>0.59</v>
      </c>
      <c r="J26" s="19">
        <f>J30+J32+J38</f>
        <v>0.86</v>
      </c>
      <c r="K26" s="19">
        <f>K30+K32+K38+K41+K44+K47+K48+K50+K45+K43</f>
        <v>125091.81000000001</v>
      </c>
      <c r="L26" s="19">
        <f t="shared" ref="L26" si="0">L30+L32+L38+L41+L44+L47+L48+L50+L45+L43</f>
        <v>152667.38</v>
      </c>
      <c r="M26" s="19">
        <f>M30+M32+M38+M41+M44+M47+M48+M50+M45+M43+M40</f>
        <v>54551.03</v>
      </c>
      <c r="N26" s="52"/>
      <c r="O26" s="52"/>
      <c r="P26" s="52"/>
    </row>
    <row r="27" spans="1:480" ht="71.25" customHeight="1" x14ac:dyDescent="0.25">
      <c r="A27" s="234"/>
      <c r="B27" s="235"/>
      <c r="C27" s="235"/>
      <c r="D27" s="233"/>
      <c r="E27" s="18" t="s">
        <v>26</v>
      </c>
      <c r="F27" s="12" t="s">
        <v>27</v>
      </c>
      <c r="G27" s="80">
        <f>G28+G29+G31+G33+G34+G35+G36+G37+G39+G42+G51+G52+G53+G54</f>
        <v>0</v>
      </c>
      <c r="H27" s="132" t="s">
        <v>13</v>
      </c>
      <c r="I27" s="80">
        <f t="shared" ref="I27:J27" si="1">I28+I29+I31+I33+I34+I35+I36+I37+I39+I42+I51+I52+I53+I54</f>
        <v>5</v>
      </c>
      <c r="J27" s="80">
        <f t="shared" si="1"/>
        <v>8</v>
      </c>
      <c r="K27" s="19">
        <f>K28+K29+K31+K33+K34+K35+K36+K37+K39+K42+K46+K49+K52+K51+K53+K54</f>
        <v>60238.329000000005</v>
      </c>
      <c r="L27" s="19">
        <f t="shared" ref="L27:M27" si="2">L28+L29+L31+L33+L34+L35+L36+L37+L39+L42+L46+L49+L52+L51+L53+L54</f>
        <v>198552.63</v>
      </c>
      <c r="M27" s="19">
        <f t="shared" si="2"/>
        <v>319199.42</v>
      </c>
      <c r="N27" s="52"/>
      <c r="O27" s="52"/>
      <c r="P27" s="52"/>
    </row>
    <row r="28" spans="1:480" s="13" customFormat="1" ht="59.25" customHeight="1" x14ac:dyDescent="0.35">
      <c r="A28" s="34" t="s">
        <v>21</v>
      </c>
      <c r="B28" s="34" t="s">
        <v>121</v>
      </c>
      <c r="C28" s="25" t="s">
        <v>19</v>
      </c>
      <c r="D28" s="91" t="s">
        <v>120</v>
      </c>
      <c r="E28" s="91" t="s">
        <v>26</v>
      </c>
      <c r="F28" s="25" t="s">
        <v>27</v>
      </c>
      <c r="G28" s="27">
        <v>0</v>
      </c>
      <c r="H28" s="134" t="s">
        <v>13</v>
      </c>
      <c r="I28" s="4">
        <v>0</v>
      </c>
      <c r="J28" s="92">
        <v>1</v>
      </c>
      <c r="K28" s="242">
        <v>0</v>
      </c>
      <c r="L28" s="242">
        <v>33025</v>
      </c>
      <c r="M28" s="242">
        <v>1782.52</v>
      </c>
      <c r="N28" s="52"/>
      <c r="O28" s="52"/>
      <c r="P28" s="52"/>
      <c r="Q28" s="158"/>
      <c r="R28" s="1"/>
      <c r="S28"/>
      <c r="T28"/>
      <c r="U28"/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  <c r="AJ28"/>
      <c r="AK28"/>
      <c r="AL28"/>
      <c r="AM28"/>
      <c r="AN28"/>
      <c r="AO28"/>
      <c r="AP28"/>
      <c r="AQ28"/>
      <c r="AR28"/>
      <c r="AS28"/>
      <c r="AT28"/>
      <c r="AU28"/>
      <c r="AV28"/>
      <c r="AW28"/>
      <c r="AX28"/>
      <c r="AY28"/>
      <c r="AZ28"/>
      <c r="BA28"/>
      <c r="BB28"/>
      <c r="BC28"/>
      <c r="BD28"/>
      <c r="BE28"/>
      <c r="BF28"/>
      <c r="BG28"/>
      <c r="BH28"/>
      <c r="BI28"/>
      <c r="BJ28"/>
      <c r="BK28"/>
      <c r="BL28"/>
      <c r="BM28"/>
      <c r="BN28"/>
      <c r="BO28"/>
      <c r="BP28"/>
      <c r="BQ28"/>
      <c r="BR28"/>
      <c r="BS28"/>
      <c r="BT28"/>
      <c r="BU28"/>
      <c r="BV28"/>
      <c r="BW28"/>
      <c r="BX28"/>
      <c r="BY28"/>
      <c r="BZ28"/>
      <c r="CA28"/>
      <c r="CB28"/>
      <c r="CC28"/>
      <c r="CD28"/>
      <c r="CE28"/>
      <c r="CF28"/>
      <c r="CG28"/>
      <c r="CH28"/>
      <c r="CI28"/>
      <c r="CJ28"/>
      <c r="CK28"/>
      <c r="CL28"/>
      <c r="CM28"/>
      <c r="CN28"/>
      <c r="CO28"/>
      <c r="CP28"/>
      <c r="CQ28"/>
      <c r="CR28"/>
      <c r="CS28"/>
      <c r="CT28"/>
      <c r="CU28"/>
      <c r="CV28"/>
      <c r="CW28"/>
      <c r="CX28"/>
      <c r="CY28"/>
      <c r="CZ28"/>
      <c r="DA28"/>
      <c r="DB28"/>
      <c r="DC28"/>
      <c r="DD28"/>
      <c r="DE28"/>
      <c r="DF28"/>
      <c r="DG28"/>
      <c r="DH28"/>
      <c r="DI28"/>
      <c r="DJ28"/>
      <c r="DK28"/>
      <c r="DL28"/>
      <c r="DM28"/>
      <c r="DN28"/>
      <c r="DO28"/>
      <c r="DP28"/>
      <c r="DQ28"/>
      <c r="DR28"/>
      <c r="DS28"/>
      <c r="DT28"/>
      <c r="DU28"/>
      <c r="DV28"/>
      <c r="DW28"/>
      <c r="DX28"/>
      <c r="DY28"/>
      <c r="DZ28"/>
      <c r="EA28"/>
      <c r="EB28"/>
      <c r="EC28"/>
      <c r="ED28"/>
      <c r="EE28"/>
      <c r="EF28"/>
      <c r="EG28"/>
      <c r="EH28"/>
      <c r="EI28"/>
      <c r="EJ28"/>
      <c r="EK28"/>
      <c r="EL28"/>
      <c r="EM28"/>
      <c r="EN28"/>
      <c r="EO28"/>
      <c r="EP28"/>
      <c r="EQ28"/>
      <c r="ER28"/>
      <c r="ES28"/>
      <c r="ET28"/>
      <c r="EU28"/>
      <c r="EV28"/>
      <c r="EW28"/>
      <c r="EX28"/>
      <c r="EY28"/>
      <c r="EZ28"/>
      <c r="FA28"/>
      <c r="FB28"/>
      <c r="FC28"/>
      <c r="FD28"/>
      <c r="FE28"/>
      <c r="FF28"/>
      <c r="FG28"/>
      <c r="FH28"/>
      <c r="FI28"/>
      <c r="FJ28"/>
      <c r="FK28"/>
      <c r="FL28"/>
      <c r="FM28"/>
      <c r="FN28"/>
      <c r="FO28"/>
      <c r="FP28"/>
      <c r="FQ28"/>
      <c r="FR28"/>
      <c r="FS28"/>
      <c r="FT28"/>
      <c r="FU28"/>
      <c r="FV28"/>
      <c r="FW28"/>
      <c r="FX28"/>
      <c r="FY28"/>
      <c r="FZ28"/>
      <c r="GA28"/>
      <c r="GB28"/>
      <c r="GC28"/>
      <c r="GD28"/>
      <c r="GE28"/>
      <c r="GF28"/>
      <c r="GG28"/>
      <c r="GH28"/>
      <c r="GI28"/>
      <c r="GJ28"/>
      <c r="GK28"/>
      <c r="GL28"/>
      <c r="GM28"/>
      <c r="GN28"/>
      <c r="GO28"/>
      <c r="GP28"/>
      <c r="GQ28"/>
      <c r="GR28"/>
      <c r="GS28"/>
      <c r="GT28"/>
      <c r="GU28"/>
      <c r="GV28"/>
      <c r="GW28"/>
      <c r="GX28"/>
      <c r="GY28"/>
      <c r="GZ28"/>
      <c r="HA28"/>
      <c r="HB28"/>
      <c r="HC28"/>
      <c r="HD28"/>
      <c r="HE28"/>
      <c r="HF28"/>
      <c r="HG28"/>
      <c r="HH28"/>
      <c r="HI28"/>
      <c r="HJ28"/>
      <c r="HK28"/>
      <c r="HL28"/>
      <c r="HM28"/>
      <c r="HN28"/>
      <c r="HO28"/>
      <c r="HP28"/>
      <c r="HQ28"/>
      <c r="HR28"/>
      <c r="HS28"/>
      <c r="HT28"/>
      <c r="HU28"/>
      <c r="HV28"/>
      <c r="HW28"/>
      <c r="HX28"/>
      <c r="HY28"/>
      <c r="HZ28"/>
      <c r="IA28"/>
      <c r="IB28"/>
      <c r="IC28"/>
      <c r="ID28"/>
      <c r="IE28"/>
      <c r="IF28"/>
      <c r="IG28"/>
      <c r="IH28"/>
      <c r="II28"/>
      <c r="IJ28"/>
      <c r="IK28"/>
      <c r="IL28"/>
      <c r="IM28"/>
      <c r="IN28"/>
      <c r="IO28"/>
      <c r="IP28"/>
      <c r="IQ28"/>
      <c r="IR28"/>
      <c r="IS28"/>
      <c r="IT28"/>
      <c r="IU28"/>
      <c r="IV28"/>
      <c r="IW28"/>
      <c r="IX28"/>
      <c r="IY28"/>
      <c r="IZ28"/>
      <c r="JA28"/>
      <c r="JB28"/>
      <c r="JC28"/>
      <c r="JD28"/>
      <c r="JE28"/>
      <c r="JF28"/>
      <c r="JG28"/>
      <c r="JH28"/>
      <c r="JI28"/>
      <c r="JJ28"/>
      <c r="JK28"/>
      <c r="JL28"/>
      <c r="JM28"/>
      <c r="JN28"/>
      <c r="JO28"/>
      <c r="JP28"/>
      <c r="JQ28"/>
      <c r="JR28"/>
      <c r="JS28"/>
      <c r="JT28"/>
      <c r="JU28"/>
      <c r="JV28"/>
      <c r="JW28"/>
      <c r="JX28"/>
      <c r="JY28"/>
      <c r="JZ28"/>
      <c r="KA28"/>
      <c r="KB28"/>
      <c r="KC28"/>
      <c r="KD28"/>
      <c r="KE28"/>
      <c r="KF28"/>
      <c r="KG28"/>
      <c r="KH28"/>
      <c r="KI28"/>
      <c r="KJ28"/>
      <c r="KK28"/>
      <c r="KL28"/>
      <c r="KM28"/>
      <c r="KN28"/>
      <c r="KO28"/>
      <c r="KP28"/>
      <c r="KQ28"/>
      <c r="KR28"/>
      <c r="KS28"/>
      <c r="KT28"/>
      <c r="KU28"/>
      <c r="KV28"/>
      <c r="KW28"/>
      <c r="KX28"/>
      <c r="KY28"/>
      <c r="KZ28"/>
      <c r="LA28"/>
      <c r="LB28"/>
      <c r="LC28"/>
      <c r="LD28"/>
      <c r="LE28"/>
      <c r="LF28"/>
      <c r="LG28"/>
      <c r="LH28"/>
      <c r="LI28"/>
      <c r="LJ28"/>
      <c r="LK28"/>
      <c r="LL28"/>
      <c r="LM28"/>
      <c r="LN28"/>
      <c r="LO28"/>
      <c r="LP28"/>
      <c r="LQ28"/>
      <c r="LR28"/>
      <c r="LS28"/>
      <c r="LT28"/>
      <c r="LU28"/>
      <c r="LV28"/>
      <c r="LW28"/>
      <c r="LX28"/>
      <c r="LY28"/>
      <c r="LZ28"/>
      <c r="MA28"/>
      <c r="MB28"/>
      <c r="MC28"/>
      <c r="MD28"/>
      <c r="ME28"/>
      <c r="MF28"/>
      <c r="MG28"/>
      <c r="MH28"/>
      <c r="MI28"/>
      <c r="MJ28"/>
      <c r="MK28"/>
      <c r="ML28"/>
      <c r="MM28"/>
      <c r="MN28"/>
      <c r="MO28"/>
      <c r="MP28"/>
      <c r="MQ28"/>
      <c r="MR28"/>
      <c r="MS28"/>
      <c r="MT28"/>
      <c r="MU28"/>
      <c r="MV28"/>
      <c r="MW28"/>
      <c r="MX28"/>
      <c r="MY28"/>
      <c r="MZ28"/>
      <c r="NA28"/>
      <c r="NB28"/>
      <c r="NC28"/>
      <c r="ND28"/>
      <c r="NE28"/>
      <c r="NF28"/>
      <c r="NG28"/>
      <c r="NH28"/>
      <c r="NI28"/>
      <c r="NJ28"/>
      <c r="NK28"/>
      <c r="NL28"/>
      <c r="NM28"/>
      <c r="NN28"/>
      <c r="NO28"/>
      <c r="NP28"/>
      <c r="NQ28"/>
      <c r="NR28"/>
      <c r="NS28"/>
      <c r="NT28"/>
      <c r="NU28"/>
      <c r="NV28"/>
      <c r="NW28"/>
      <c r="NX28"/>
      <c r="NY28"/>
      <c r="NZ28"/>
      <c r="OA28"/>
      <c r="OB28"/>
      <c r="OC28"/>
      <c r="OD28"/>
      <c r="OE28"/>
      <c r="OF28"/>
      <c r="OG28"/>
      <c r="OH28"/>
      <c r="OI28"/>
      <c r="OJ28"/>
      <c r="OK28"/>
      <c r="OL28"/>
      <c r="OM28"/>
      <c r="ON28"/>
      <c r="OO28"/>
      <c r="OP28"/>
      <c r="OQ28"/>
      <c r="OR28"/>
      <c r="OS28"/>
      <c r="OT28"/>
      <c r="OU28"/>
      <c r="OV28"/>
      <c r="OW28"/>
      <c r="OX28"/>
      <c r="OY28"/>
      <c r="OZ28"/>
      <c r="PA28"/>
      <c r="PB28"/>
      <c r="PC28"/>
      <c r="PD28"/>
      <c r="PE28"/>
      <c r="PF28"/>
      <c r="PG28"/>
      <c r="PH28"/>
      <c r="PI28"/>
      <c r="PJ28"/>
      <c r="PK28"/>
      <c r="PL28"/>
      <c r="PM28"/>
      <c r="PN28"/>
      <c r="PO28"/>
      <c r="PP28"/>
      <c r="PQ28"/>
      <c r="PR28"/>
      <c r="PS28"/>
      <c r="PT28"/>
      <c r="PU28"/>
      <c r="PV28"/>
      <c r="PW28"/>
      <c r="PX28"/>
      <c r="PY28"/>
      <c r="PZ28"/>
      <c r="QA28"/>
      <c r="QB28"/>
      <c r="QC28"/>
      <c r="QD28"/>
      <c r="QE28"/>
      <c r="QF28"/>
      <c r="QG28"/>
      <c r="QH28"/>
      <c r="QI28"/>
      <c r="QJ28"/>
      <c r="QK28"/>
      <c r="QL28"/>
      <c r="QM28"/>
      <c r="QN28"/>
      <c r="QO28"/>
      <c r="QP28"/>
      <c r="QQ28"/>
      <c r="QR28"/>
      <c r="QS28"/>
      <c r="QT28"/>
      <c r="QU28"/>
      <c r="QV28"/>
      <c r="QW28"/>
      <c r="QX28"/>
      <c r="QY28"/>
      <c r="QZ28"/>
      <c r="RA28"/>
      <c r="RB28"/>
      <c r="RC28"/>
      <c r="RD28"/>
      <c r="RE28"/>
      <c r="RF28"/>
      <c r="RG28"/>
      <c r="RH28"/>
      <c r="RI28"/>
      <c r="RJ28"/>
      <c r="RK28"/>
      <c r="RL28"/>
    </row>
    <row r="29" spans="1:480" s="13" customFormat="1" ht="58.5" customHeight="1" x14ac:dyDescent="0.35">
      <c r="A29" s="34" t="s">
        <v>21</v>
      </c>
      <c r="B29" s="34" t="s">
        <v>122</v>
      </c>
      <c r="C29" s="34" t="s">
        <v>19</v>
      </c>
      <c r="D29" s="91" t="s">
        <v>119</v>
      </c>
      <c r="E29" s="91" t="s">
        <v>26</v>
      </c>
      <c r="F29" s="25" t="s">
        <v>27</v>
      </c>
      <c r="G29" s="113">
        <v>0</v>
      </c>
      <c r="H29" s="76" t="s">
        <v>13</v>
      </c>
      <c r="I29" s="32">
        <v>0</v>
      </c>
      <c r="J29" s="32">
        <v>1</v>
      </c>
      <c r="K29" s="242">
        <v>15618.14</v>
      </c>
      <c r="L29" s="242">
        <v>1948.73</v>
      </c>
      <c r="M29" s="242">
        <v>2042.27</v>
      </c>
      <c r="N29" s="52">
        <v>8853.68</v>
      </c>
      <c r="O29" s="52">
        <v>0</v>
      </c>
      <c r="P29" s="52">
        <v>0</v>
      </c>
      <c r="Q29" s="158"/>
      <c r="R29" s="1"/>
      <c r="S29"/>
      <c r="T29"/>
      <c r="U29"/>
      <c r="V29"/>
      <c r="W29"/>
      <c r="X29"/>
      <c r="Y29"/>
      <c r="Z29"/>
      <c r="AA29"/>
      <c r="AB29"/>
      <c r="AC29"/>
      <c r="AD29"/>
      <c r="AE29"/>
      <c r="AF29"/>
      <c r="AG29"/>
      <c r="AH29"/>
      <c r="AI29"/>
      <c r="AJ29"/>
      <c r="AK29"/>
      <c r="AL29"/>
      <c r="AM29"/>
      <c r="AN29"/>
      <c r="AO29"/>
      <c r="AP29"/>
      <c r="AQ29"/>
      <c r="AR29"/>
      <c r="AS29"/>
      <c r="AT29"/>
      <c r="AU29"/>
      <c r="AV29"/>
      <c r="AW29"/>
      <c r="AX29"/>
      <c r="AY29"/>
      <c r="AZ29"/>
      <c r="BA29"/>
      <c r="BB29"/>
      <c r="BC29"/>
      <c r="BD29"/>
      <c r="BE29"/>
      <c r="BF29"/>
      <c r="BG29"/>
      <c r="BH29"/>
      <c r="BI29"/>
      <c r="BJ29"/>
      <c r="BK29"/>
      <c r="BL29"/>
      <c r="BM29"/>
      <c r="BN29"/>
      <c r="BO29"/>
      <c r="BP29"/>
      <c r="BQ29"/>
      <c r="BR29"/>
      <c r="BS29"/>
      <c r="BT29"/>
      <c r="BU29"/>
      <c r="BV29"/>
      <c r="BW29"/>
      <c r="BX29"/>
      <c r="BY29"/>
      <c r="BZ29"/>
      <c r="CA29"/>
      <c r="CB29"/>
      <c r="CC29"/>
      <c r="CD29"/>
      <c r="CE29"/>
      <c r="CF29"/>
      <c r="CG29"/>
      <c r="CH29"/>
      <c r="CI29"/>
      <c r="CJ29"/>
      <c r="CK29"/>
      <c r="CL29"/>
      <c r="CM29"/>
      <c r="CN29"/>
      <c r="CO29"/>
      <c r="CP29"/>
      <c r="CQ29"/>
      <c r="CR29"/>
      <c r="CS29"/>
      <c r="CT29"/>
      <c r="CU29"/>
      <c r="CV29"/>
      <c r="CW29"/>
      <c r="CX29"/>
      <c r="CY29"/>
      <c r="CZ29"/>
      <c r="DA29"/>
      <c r="DB29"/>
      <c r="DC29"/>
      <c r="DD29"/>
      <c r="DE29"/>
      <c r="DF29"/>
      <c r="DG29"/>
      <c r="DH29"/>
      <c r="DI29"/>
      <c r="DJ29"/>
      <c r="DK29"/>
      <c r="DL29"/>
      <c r="DM29"/>
      <c r="DN29"/>
      <c r="DO29"/>
      <c r="DP29"/>
      <c r="DQ29"/>
      <c r="DR29"/>
      <c r="DS29"/>
      <c r="DT29"/>
      <c r="DU29"/>
      <c r="DV29"/>
      <c r="DW29"/>
      <c r="DX29"/>
      <c r="DY29"/>
      <c r="DZ29"/>
      <c r="EA29"/>
      <c r="EB29"/>
      <c r="EC29"/>
      <c r="ED29"/>
      <c r="EE29"/>
      <c r="EF29"/>
      <c r="EG29"/>
      <c r="EH29"/>
      <c r="EI29"/>
      <c r="EJ29"/>
      <c r="EK29"/>
      <c r="EL29"/>
      <c r="EM29"/>
      <c r="EN29"/>
      <c r="EO29"/>
      <c r="EP29"/>
      <c r="EQ29"/>
      <c r="ER29"/>
      <c r="ES29"/>
      <c r="ET29"/>
      <c r="EU29"/>
      <c r="EV29"/>
      <c r="EW29"/>
      <c r="EX29"/>
      <c r="EY29"/>
      <c r="EZ29"/>
      <c r="FA29"/>
      <c r="FB29"/>
      <c r="FC29"/>
      <c r="FD29"/>
      <c r="FE29"/>
      <c r="FF29"/>
      <c r="FG29"/>
      <c r="FH29"/>
      <c r="FI29"/>
      <c r="FJ29"/>
      <c r="FK29"/>
      <c r="FL29"/>
      <c r="FM29"/>
      <c r="FN29"/>
      <c r="FO29"/>
      <c r="FP29"/>
      <c r="FQ29"/>
      <c r="FR29"/>
      <c r="FS29"/>
      <c r="FT29"/>
      <c r="FU29"/>
      <c r="FV29"/>
      <c r="FW29"/>
      <c r="FX29"/>
      <c r="FY29"/>
      <c r="FZ29"/>
      <c r="GA29"/>
      <c r="GB29"/>
      <c r="GC29"/>
      <c r="GD29"/>
      <c r="GE29"/>
      <c r="GF29"/>
      <c r="GG29"/>
      <c r="GH29"/>
      <c r="GI29"/>
      <c r="GJ29"/>
      <c r="GK29"/>
      <c r="GL29"/>
      <c r="GM29"/>
      <c r="GN29"/>
      <c r="GO29"/>
      <c r="GP29"/>
      <c r="GQ29"/>
      <c r="GR29"/>
      <c r="GS29"/>
      <c r="GT29"/>
      <c r="GU29"/>
      <c r="GV29"/>
      <c r="GW29"/>
      <c r="GX29"/>
      <c r="GY29"/>
      <c r="GZ29"/>
      <c r="HA29"/>
      <c r="HB29"/>
      <c r="HC29"/>
      <c r="HD29"/>
      <c r="HE29"/>
      <c r="HF29"/>
      <c r="HG29"/>
      <c r="HH29"/>
      <c r="HI29"/>
      <c r="HJ29"/>
      <c r="HK29"/>
      <c r="HL29"/>
      <c r="HM29"/>
      <c r="HN29"/>
      <c r="HO29"/>
      <c r="HP29"/>
      <c r="HQ29"/>
      <c r="HR29"/>
      <c r="HS29"/>
      <c r="HT29"/>
      <c r="HU29"/>
      <c r="HV29"/>
      <c r="HW29"/>
      <c r="HX29"/>
      <c r="HY29"/>
      <c r="HZ29"/>
      <c r="IA29"/>
      <c r="IB29"/>
      <c r="IC29"/>
      <c r="ID29"/>
      <c r="IE29"/>
      <c r="IF29"/>
      <c r="IG29"/>
      <c r="IH29"/>
      <c r="II29"/>
      <c r="IJ29"/>
      <c r="IK29"/>
      <c r="IL29"/>
      <c r="IM29"/>
      <c r="IN29"/>
      <c r="IO29"/>
      <c r="IP29"/>
      <c r="IQ29"/>
      <c r="IR29"/>
      <c r="IS29"/>
      <c r="IT29"/>
      <c r="IU29"/>
      <c r="IV29"/>
      <c r="IW29"/>
      <c r="IX29"/>
      <c r="IY29"/>
      <c r="IZ29"/>
      <c r="JA29"/>
      <c r="JB29"/>
      <c r="JC29"/>
      <c r="JD29"/>
      <c r="JE29"/>
      <c r="JF29"/>
      <c r="JG29"/>
      <c r="JH29"/>
      <c r="JI29"/>
      <c r="JJ29"/>
      <c r="JK29"/>
      <c r="JL29"/>
      <c r="JM29"/>
      <c r="JN29"/>
      <c r="JO29"/>
      <c r="JP29"/>
      <c r="JQ29"/>
      <c r="JR29"/>
      <c r="JS29"/>
      <c r="JT29"/>
      <c r="JU29"/>
      <c r="JV29"/>
      <c r="JW29"/>
      <c r="JX29"/>
      <c r="JY29"/>
      <c r="JZ29"/>
      <c r="KA29"/>
      <c r="KB29"/>
      <c r="KC29"/>
      <c r="KD29"/>
      <c r="KE29"/>
      <c r="KF29"/>
      <c r="KG29"/>
      <c r="KH29"/>
      <c r="KI29"/>
      <c r="KJ29"/>
      <c r="KK29"/>
      <c r="KL29"/>
      <c r="KM29"/>
      <c r="KN29"/>
      <c r="KO29"/>
      <c r="KP29"/>
      <c r="KQ29"/>
      <c r="KR29"/>
      <c r="KS29"/>
      <c r="KT29"/>
      <c r="KU29"/>
      <c r="KV29"/>
      <c r="KW29"/>
      <c r="KX29"/>
      <c r="KY29"/>
      <c r="KZ29"/>
      <c r="LA29"/>
      <c r="LB29"/>
      <c r="LC29"/>
      <c r="LD29"/>
      <c r="LE29"/>
      <c r="LF29"/>
      <c r="LG29"/>
      <c r="LH29"/>
      <c r="LI29"/>
      <c r="LJ29"/>
      <c r="LK29"/>
      <c r="LL29"/>
      <c r="LM29"/>
      <c r="LN29"/>
      <c r="LO29"/>
      <c r="LP29"/>
      <c r="LQ29"/>
      <c r="LR29"/>
      <c r="LS29"/>
      <c r="LT29"/>
      <c r="LU29"/>
      <c r="LV29"/>
      <c r="LW29"/>
      <c r="LX29"/>
      <c r="LY29"/>
      <c r="LZ29"/>
      <c r="MA29"/>
      <c r="MB29"/>
      <c r="MC29"/>
      <c r="MD29"/>
      <c r="ME29"/>
      <c r="MF29"/>
      <c r="MG29"/>
      <c r="MH29"/>
      <c r="MI29"/>
      <c r="MJ29"/>
      <c r="MK29"/>
      <c r="ML29"/>
      <c r="MM29"/>
      <c r="MN29"/>
      <c r="MO29"/>
      <c r="MP29"/>
      <c r="MQ29"/>
      <c r="MR29"/>
      <c r="MS29"/>
      <c r="MT29"/>
      <c r="MU29"/>
      <c r="MV29"/>
      <c r="MW29"/>
      <c r="MX29"/>
      <c r="MY29"/>
      <c r="MZ29"/>
      <c r="NA29"/>
      <c r="NB29"/>
      <c r="NC29"/>
      <c r="ND29"/>
      <c r="NE29"/>
      <c r="NF29"/>
      <c r="NG29"/>
      <c r="NH29"/>
      <c r="NI29"/>
      <c r="NJ29"/>
      <c r="NK29"/>
      <c r="NL29"/>
      <c r="NM29"/>
      <c r="NN29"/>
      <c r="NO29"/>
      <c r="NP29"/>
      <c r="NQ29"/>
      <c r="NR29"/>
      <c r="NS29"/>
      <c r="NT29"/>
      <c r="NU29"/>
      <c r="NV29"/>
      <c r="NW29"/>
      <c r="NX29"/>
      <c r="NY29"/>
      <c r="NZ29"/>
      <c r="OA29"/>
      <c r="OB29"/>
      <c r="OC29"/>
      <c r="OD29"/>
      <c r="OE29"/>
      <c r="OF29"/>
      <c r="OG29"/>
      <c r="OH29"/>
      <c r="OI29"/>
      <c r="OJ29"/>
      <c r="OK29"/>
      <c r="OL29"/>
      <c r="OM29"/>
      <c r="ON29"/>
      <c r="OO29"/>
      <c r="OP29"/>
      <c r="OQ29"/>
      <c r="OR29"/>
      <c r="OS29"/>
      <c r="OT29"/>
      <c r="OU29"/>
      <c r="OV29"/>
      <c r="OW29"/>
      <c r="OX29"/>
      <c r="OY29"/>
      <c r="OZ29"/>
      <c r="PA29"/>
      <c r="PB29"/>
      <c r="PC29"/>
      <c r="PD29"/>
      <c r="PE29"/>
      <c r="PF29"/>
      <c r="PG29"/>
      <c r="PH29"/>
      <c r="PI29"/>
      <c r="PJ29"/>
      <c r="PK29"/>
      <c r="PL29"/>
      <c r="PM29"/>
      <c r="PN29"/>
      <c r="PO29"/>
      <c r="PP29"/>
      <c r="PQ29"/>
      <c r="PR29"/>
      <c r="PS29"/>
      <c r="PT29"/>
      <c r="PU29"/>
      <c r="PV29"/>
      <c r="PW29"/>
      <c r="PX29"/>
      <c r="PY29"/>
      <c r="PZ29"/>
      <c r="QA29"/>
      <c r="QB29"/>
      <c r="QC29"/>
      <c r="QD29"/>
      <c r="QE29"/>
      <c r="QF29"/>
      <c r="QG29"/>
      <c r="QH29"/>
      <c r="QI29"/>
      <c r="QJ29"/>
      <c r="QK29"/>
      <c r="QL29"/>
      <c r="QM29"/>
      <c r="QN29"/>
      <c r="QO29"/>
      <c r="QP29"/>
      <c r="QQ29"/>
      <c r="QR29"/>
      <c r="QS29"/>
      <c r="QT29"/>
      <c r="QU29"/>
      <c r="QV29"/>
      <c r="QW29"/>
      <c r="QX29"/>
      <c r="QY29"/>
      <c r="QZ29"/>
      <c r="RA29"/>
      <c r="RB29"/>
      <c r="RC29"/>
      <c r="RD29"/>
      <c r="RE29"/>
      <c r="RF29"/>
      <c r="RG29"/>
      <c r="RH29"/>
      <c r="RI29"/>
      <c r="RJ29"/>
      <c r="RK29"/>
      <c r="RL29"/>
    </row>
    <row r="30" spans="1:480" s="13" customFormat="1" ht="129.94999999999999" customHeight="1" x14ac:dyDescent="0.35">
      <c r="A30" s="34" t="s">
        <v>21</v>
      </c>
      <c r="B30" s="34" t="s">
        <v>35</v>
      </c>
      <c r="C30" s="34" t="s">
        <v>19</v>
      </c>
      <c r="D30" s="26" t="s">
        <v>36</v>
      </c>
      <c r="E30" s="26" t="s">
        <v>23</v>
      </c>
      <c r="F30" s="25" t="s">
        <v>18</v>
      </c>
      <c r="G30" s="38">
        <v>0</v>
      </c>
      <c r="H30" s="134" t="s">
        <v>13</v>
      </c>
      <c r="I30" s="74">
        <v>0</v>
      </c>
      <c r="J30" s="38">
        <v>0.1</v>
      </c>
      <c r="K30" s="242">
        <v>0</v>
      </c>
      <c r="L30" s="242">
        <v>0</v>
      </c>
      <c r="M30" s="242">
        <v>48000</v>
      </c>
      <c r="N30" s="52">
        <v>0</v>
      </c>
      <c r="O30" s="52">
        <v>48000</v>
      </c>
      <c r="P30" s="52">
        <v>0</v>
      </c>
      <c r="Q30" s="158"/>
      <c r="R30" s="1"/>
      <c r="S30"/>
      <c r="T30"/>
      <c r="U30"/>
      <c r="V30"/>
      <c r="W30"/>
      <c r="X30"/>
      <c r="Y30"/>
      <c r="Z30"/>
      <c r="AA30"/>
      <c r="AB30"/>
      <c r="AC30"/>
      <c r="AD30"/>
      <c r="AE30"/>
      <c r="AF30"/>
      <c r="AG30"/>
      <c r="AH30"/>
      <c r="AI30"/>
      <c r="AJ30"/>
      <c r="AK30"/>
      <c r="AL30"/>
      <c r="AM30"/>
      <c r="AN30"/>
      <c r="AO30"/>
      <c r="AP30"/>
      <c r="AQ30"/>
      <c r="AR30"/>
      <c r="AS30"/>
      <c r="AT30"/>
      <c r="AU30"/>
      <c r="AV30"/>
      <c r="AW30"/>
      <c r="AX30"/>
      <c r="AY30"/>
      <c r="AZ30"/>
      <c r="BA30"/>
      <c r="BB30"/>
      <c r="BC30"/>
      <c r="BD30"/>
      <c r="BE30"/>
      <c r="BF30"/>
      <c r="BG30"/>
      <c r="BH30"/>
      <c r="BI30"/>
      <c r="BJ30"/>
      <c r="BK30"/>
      <c r="BL30"/>
      <c r="BM30"/>
      <c r="BN30"/>
      <c r="BO30"/>
      <c r="BP30"/>
      <c r="BQ30"/>
      <c r="BR30"/>
      <c r="BS30"/>
      <c r="BT30"/>
      <c r="BU30"/>
      <c r="BV30"/>
      <c r="BW30"/>
      <c r="BX30"/>
      <c r="BY30"/>
      <c r="BZ30"/>
      <c r="CA30"/>
      <c r="CB30"/>
      <c r="CC30"/>
      <c r="CD30"/>
      <c r="CE30"/>
      <c r="CF30"/>
      <c r="CG30"/>
      <c r="CH30"/>
      <c r="CI30"/>
      <c r="CJ30"/>
      <c r="CK30"/>
      <c r="CL30"/>
      <c r="CM30"/>
      <c r="CN30"/>
      <c r="CO30"/>
      <c r="CP30"/>
      <c r="CQ30"/>
      <c r="CR30"/>
      <c r="CS30"/>
      <c r="CT30"/>
      <c r="CU30"/>
      <c r="CV30"/>
      <c r="CW30"/>
      <c r="CX30"/>
      <c r="CY30"/>
      <c r="CZ30"/>
      <c r="DA30"/>
      <c r="DB30"/>
      <c r="DC30"/>
      <c r="DD30"/>
      <c r="DE30"/>
      <c r="DF30"/>
      <c r="DG30"/>
      <c r="DH30"/>
      <c r="DI30"/>
      <c r="DJ30"/>
      <c r="DK30"/>
      <c r="DL30"/>
      <c r="DM30"/>
      <c r="DN30"/>
      <c r="DO30"/>
      <c r="DP30"/>
      <c r="DQ30"/>
      <c r="DR30"/>
      <c r="DS30"/>
      <c r="DT30"/>
      <c r="DU30"/>
      <c r="DV30"/>
      <c r="DW30"/>
      <c r="DX30"/>
      <c r="DY30"/>
      <c r="DZ30"/>
      <c r="EA30"/>
      <c r="EB30"/>
      <c r="EC30"/>
      <c r="ED30"/>
      <c r="EE30"/>
      <c r="EF30"/>
      <c r="EG30"/>
      <c r="EH30"/>
      <c r="EI30"/>
      <c r="EJ30"/>
      <c r="EK30"/>
      <c r="EL30"/>
      <c r="EM30"/>
      <c r="EN30"/>
      <c r="EO30"/>
      <c r="EP30"/>
      <c r="EQ30"/>
      <c r="ER30"/>
      <c r="ES30"/>
      <c r="ET30"/>
      <c r="EU30"/>
      <c r="EV30"/>
      <c r="EW30"/>
      <c r="EX30"/>
      <c r="EY30"/>
      <c r="EZ30"/>
      <c r="FA30"/>
      <c r="FB30"/>
      <c r="FC30"/>
      <c r="FD30"/>
      <c r="FE30"/>
      <c r="FF30"/>
      <c r="FG30"/>
      <c r="FH30"/>
      <c r="FI30"/>
      <c r="FJ30"/>
      <c r="FK30"/>
      <c r="FL30"/>
      <c r="FM30"/>
      <c r="FN30"/>
      <c r="FO30"/>
      <c r="FP30"/>
      <c r="FQ30"/>
      <c r="FR30"/>
      <c r="FS30"/>
      <c r="FT30"/>
      <c r="FU30"/>
      <c r="FV30"/>
      <c r="FW30"/>
      <c r="FX30"/>
      <c r="FY30"/>
      <c r="FZ30"/>
      <c r="GA30"/>
      <c r="GB30"/>
      <c r="GC30"/>
      <c r="GD30"/>
      <c r="GE30"/>
      <c r="GF30"/>
      <c r="GG30"/>
      <c r="GH30"/>
      <c r="GI30"/>
      <c r="GJ30"/>
      <c r="GK30"/>
      <c r="GL30"/>
      <c r="GM30"/>
      <c r="GN30"/>
      <c r="GO30"/>
      <c r="GP30"/>
      <c r="GQ30"/>
      <c r="GR30"/>
      <c r="GS30"/>
      <c r="GT30"/>
      <c r="GU30"/>
      <c r="GV30"/>
      <c r="GW30"/>
      <c r="GX30"/>
      <c r="GY30"/>
      <c r="GZ30"/>
      <c r="HA30"/>
      <c r="HB30"/>
      <c r="HC30"/>
      <c r="HD30"/>
      <c r="HE30"/>
      <c r="HF30"/>
      <c r="HG30"/>
      <c r="HH30"/>
      <c r="HI30"/>
      <c r="HJ30"/>
      <c r="HK30"/>
      <c r="HL30"/>
      <c r="HM30"/>
      <c r="HN30"/>
      <c r="HO30"/>
      <c r="HP30"/>
      <c r="HQ30"/>
      <c r="HR30"/>
      <c r="HS30"/>
      <c r="HT30"/>
      <c r="HU30"/>
      <c r="HV30"/>
      <c r="HW30"/>
      <c r="HX30"/>
      <c r="HY30"/>
      <c r="HZ30"/>
      <c r="IA30"/>
      <c r="IB30"/>
      <c r="IC30"/>
      <c r="ID30"/>
      <c r="IE30"/>
      <c r="IF30"/>
      <c r="IG30"/>
      <c r="IH30"/>
      <c r="II30"/>
      <c r="IJ30"/>
      <c r="IK30"/>
      <c r="IL30"/>
      <c r="IM30"/>
      <c r="IN30"/>
      <c r="IO30"/>
      <c r="IP30"/>
      <c r="IQ30"/>
      <c r="IR30"/>
      <c r="IS30"/>
      <c r="IT30"/>
      <c r="IU30"/>
      <c r="IV30"/>
      <c r="IW30"/>
      <c r="IX30"/>
      <c r="IY30"/>
      <c r="IZ30"/>
      <c r="JA30"/>
      <c r="JB30"/>
      <c r="JC30"/>
      <c r="JD30"/>
      <c r="JE30"/>
      <c r="JF30"/>
      <c r="JG30"/>
      <c r="JH30"/>
      <c r="JI30"/>
      <c r="JJ30"/>
      <c r="JK30"/>
      <c r="JL30"/>
      <c r="JM30"/>
      <c r="JN30"/>
      <c r="JO30"/>
      <c r="JP30"/>
      <c r="JQ30"/>
      <c r="JR30"/>
      <c r="JS30"/>
      <c r="JT30"/>
      <c r="JU30"/>
      <c r="JV30"/>
      <c r="JW30"/>
      <c r="JX30"/>
      <c r="JY30"/>
      <c r="JZ30"/>
      <c r="KA30"/>
      <c r="KB30"/>
      <c r="KC30"/>
      <c r="KD30"/>
      <c r="KE30"/>
      <c r="KF30"/>
      <c r="KG30"/>
      <c r="KH30"/>
      <c r="KI30"/>
      <c r="KJ30"/>
      <c r="KK30"/>
      <c r="KL30"/>
      <c r="KM30"/>
      <c r="KN30"/>
      <c r="KO30"/>
      <c r="KP30"/>
      <c r="KQ30"/>
      <c r="KR30"/>
      <c r="KS30"/>
      <c r="KT30"/>
      <c r="KU30"/>
      <c r="KV30"/>
      <c r="KW30"/>
      <c r="KX30"/>
      <c r="KY30"/>
      <c r="KZ30"/>
      <c r="LA30"/>
      <c r="LB30"/>
      <c r="LC30"/>
      <c r="LD30"/>
      <c r="LE30"/>
      <c r="LF30"/>
      <c r="LG30"/>
      <c r="LH30"/>
      <c r="LI30"/>
      <c r="LJ30"/>
      <c r="LK30"/>
      <c r="LL30"/>
      <c r="LM30"/>
      <c r="LN30"/>
      <c r="LO30"/>
      <c r="LP30"/>
      <c r="LQ30"/>
      <c r="LR30"/>
      <c r="LS30"/>
      <c r="LT30"/>
      <c r="LU30"/>
      <c r="LV30"/>
      <c r="LW30"/>
      <c r="LX30"/>
      <c r="LY30"/>
      <c r="LZ30"/>
      <c r="MA30"/>
      <c r="MB30"/>
      <c r="MC30"/>
      <c r="MD30"/>
      <c r="ME30"/>
      <c r="MF30"/>
      <c r="MG30"/>
      <c r="MH30"/>
      <c r="MI30"/>
      <c r="MJ30"/>
      <c r="MK30"/>
      <c r="ML30"/>
      <c r="MM30"/>
      <c r="MN30"/>
      <c r="MO30"/>
      <c r="MP30"/>
      <c r="MQ30"/>
      <c r="MR30"/>
      <c r="MS30"/>
      <c r="MT30"/>
      <c r="MU30"/>
      <c r="MV30"/>
      <c r="MW30"/>
      <c r="MX30"/>
      <c r="MY30"/>
      <c r="MZ30"/>
      <c r="NA30"/>
      <c r="NB30"/>
      <c r="NC30"/>
      <c r="ND30"/>
      <c r="NE30"/>
      <c r="NF30"/>
      <c r="NG30"/>
      <c r="NH30"/>
      <c r="NI30"/>
      <c r="NJ30"/>
      <c r="NK30"/>
      <c r="NL30"/>
      <c r="NM30"/>
      <c r="NN30"/>
      <c r="NO30"/>
      <c r="NP30"/>
      <c r="NQ30"/>
      <c r="NR30"/>
      <c r="NS30"/>
      <c r="NT30"/>
      <c r="NU30"/>
      <c r="NV30"/>
      <c r="NW30"/>
      <c r="NX30"/>
      <c r="NY30"/>
      <c r="NZ30"/>
      <c r="OA30"/>
      <c r="OB30"/>
      <c r="OC30"/>
      <c r="OD30"/>
      <c r="OE30"/>
      <c r="OF30"/>
      <c r="OG30"/>
      <c r="OH30"/>
      <c r="OI30"/>
      <c r="OJ30"/>
      <c r="OK30"/>
      <c r="OL30"/>
      <c r="OM30"/>
      <c r="ON30"/>
      <c r="OO30"/>
      <c r="OP30"/>
      <c r="OQ30"/>
      <c r="OR30"/>
      <c r="OS30"/>
      <c r="OT30"/>
      <c r="OU30"/>
      <c r="OV30"/>
      <c r="OW30"/>
      <c r="OX30"/>
      <c r="OY30"/>
      <c r="OZ30"/>
      <c r="PA30"/>
      <c r="PB30"/>
      <c r="PC30"/>
      <c r="PD30"/>
      <c r="PE30"/>
      <c r="PF30"/>
      <c r="PG30"/>
      <c r="PH30"/>
      <c r="PI30"/>
      <c r="PJ30"/>
      <c r="PK30"/>
      <c r="PL30"/>
      <c r="PM30"/>
      <c r="PN30"/>
      <c r="PO30"/>
      <c r="PP30"/>
      <c r="PQ30"/>
      <c r="PR30"/>
      <c r="PS30"/>
      <c r="PT30"/>
      <c r="PU30"/>
      <c r="PV30"/>
      <c r="PW30"/>
      <c r="PX30"/>
      <c r="PY30"/>
      <c r="PZ30"/>
      <c r="QA30"/>
      <c r="QB30"/>
      <c r="QC30"/>
      <c r="QD30"/>
      <c r="QE30"/>
      <c r="QF30"/>
      <c r="QG30"/>
      <c r="QH30"/>
      <c r="QI30"/>
      <c r="QJ30"/>
      <c r="QK30"/>
      <c r="QL30"/>
      <c r="QM30"/>
      <c r="QN30"/>
      <c r="QO30"/>
      <c r="QP30"/>
      <c r="QQ30"/>
      <c r="QR30"/>
      <c r="QS30"/>
      <c r="QT30"/>
      <c r="QU30"/>
      <c r="QV30"/>
      <c r="QW30"/>
      <c r="QX30"/>
      <c r="QY30"/>
      <c r="QZ30"/>
      <c r="RA30"/>
      <c r="RB30"/>
      <c r="RC30"/>
      <c r="RD30"/>
      <c r="RE30"/>
      <c r="RF30"/>
      <c r="RG30"/>
      <c r="RH30"/>
      <c r="RI30"/>
      <c r="RJ30"/>
      <c r="RK30"/>
      <c r="RL30"/>
    </row>
    <row r="31" spans="1:480" s="13" customFormat="1" ht="53.25" customHeight="1" x14ac:dyDescent="0.35">
      <c r="A31" s="34" t="s">
        <v>21</v>
      </c>
      <c r="B31" s="34" t="s">
        <v>37</v>
      </c>
      <c r="C31" s="34" t="s">
        <v>19</v>
      </c>
      <c r="D31" s="26" t="s">
        <v>38</v>
      </c>
      <c r="E31" s="91" t="s">
        <v>26</v>
      </c>
      <c r="F31" s="25" t="s">
        <v>27</v>
      </c>
      <c r="G31" s="113">
        <v>0</v>
      </c>
      <c r="H31" s="135" t="s">
        <v>13</v>
      </c>
      <c r="I31" s="154">
        <v>0</v>
      </c>
      <c r="J31" s="154">
        <v>1</v>
      </c>
      <c r="K31" s="242">
        <v>22087.919999999998</v>
      </c>
      <c r="L31" s="242">
        <v>2238.35</v>
      </c>
      <c r="M31" s="242">
        <v>2800</v>
      </c>
      <c r="N31" s="52">
        <v>24491.66</v>
      </c>
      <c r="O31" s="52">
        <v>236.42</v>
      </c>
      <c r="P31" s="52">
        <v>0</v>
      </c>
      <c r="Q31" s="158"/>
      <c r="R31" s="1"/>
      <c r="S31"/>
      <c r="T31"/>
      <c r="U31"/>
      <c r="V31"/>
      <c r="W31"/>
      <c r="X31"/>
      <c r="Y31"/>
      <c r="Z31"/>
      <c r="AA31"/>
      <c r="AB31"/>
      <c r="AC31"/>
      <c r="AD31"/>
      <c r="AE31"/>
      <c r="AF31"/>
      <c r="AG31"/>
      <c r="AH31"/>
      <c r="AI31"/>
      <c r="AJ31"/>
      <c r="AK31"/>
      <c r="AL31"/>
      <c r="AM31"/>
      <c r="AN31"/>
      <c r="AO31"/>
      <c r="AP31"/>
      <c r="AQ31"/>
      <c r="AR31"/>
      <c r="AS31"/>
      <c r="AT31"/>
      <c r="AU31"/>
      <c r="AV31"/>
      <c r="AW31"/>
      <c r="AX31"/>
      <c r="AY31"/>
      <c r="AZ31"/>
      <c r="BA31"/>
      <c r="BB31"/>
      <c r="BC31"/>
      <c r="BD31"/>
      <c r="BE31"/>
      <c r="BF31"/>
      <c r="BG31"/>
      <c r="BH31"/>
      <c r="BI31"/>
      <c r="BJ31"/>
      <c r="BK31"/>
      <c r="BL31"/>
      <c r="BM31"/>
      <c r="BN31"/>
      <c r="BO31"/>
      <c r="BP31"/>
      <c r="BQ31"/>
      <c r="BR31"/>
      <c r="BS31"/>
      <c r="BT31"/>
      <c r="BU31"/>
      <c r="BV31"/>
      <c r="BW31"/>
      <c r="BX31"/>
      <c r="BY31"/>
      <c r="BZ31"/>
      <c r="CA31"/>
      <c r="CB31"/>
      <c r="CC31"/>
      <c r="CD31"/>
      <c r="CE31"/>
      <c r="CF31"/>
      <c r="CG31"/>
      <c r="CH31"/>
      <c r="CI31"/>
      <c r="CJ31"/>
      <c r="CK31"/>
      <c r="CL31"/>
      <c r="CM31"/>
      <c r="CN31"/>
      <c r="CO31"/>
      <c r="CP31"/>
      <c r="CQ31"/>
      <c r="CR31"/>
      <c r="CS31"/>
      <c r="CT31"/>
      <c r="CU31"/>
      <c r="CV31"/>
      <c r="CW31"/>
      <c r="CX31"/>
      <c r="CY31"/>
      <c r="CZ31"/>
      <c r="DA31"/>
      <c r="DB31"/>
      <c r="DC31"/>
      <c r="DD31"/>
      <c r="DE31"/>
      <c r="DF31"/>
      <c r="DG31"/>
      <c r="DH31"/>
      <c r="DI31"/>
      <c r="DJ31"/>
      <c r="DK31"/>
      <c r="DL31"/>
      <c r="DM31"/>
      <c r="DN31"/>
      <c r="DO31"/>
      <c r="DP31"/>
      <c r="DQ31"/>
      <c r="DR31"/>
      <c r="DS31"/>
      <c r="DT31"/>
      <c r="DU31"/>
      <c r="DV31"/>
      <c r="DW31"/>
      <c r="DX31"/>
      <c r="DY31"/>
      <c r="DZ31"/>
      <c r="EA31"/>
      <c r="EB31"/>
      <c r="EC31"/>
      <c r="ED31"/>
      <c r="EE31"/>
      <c r="EF31"/>
      <c r="EG31"/>
      <c r="EH31"/>
      <c r="EI31"/>
      <c r="EJ31"/>
      <c r="EK31"/>
      <c r="EL31"/>
      <c r="EM31"/>
      <c r="EN31"/>
      <c r="EO31"/>
      <c r="EP31"/>
      <c r="EQ31"/>
      <c r="ER31"/>
      <c r="ES31"/>
      <c r="ET31"/>
      <c r="EU31"/>
      <c r="EV31"/>
      <c r="EW31"/>
      <c r="EX31"/>
      <c r="EY31"/>
      <c r="EZ31"/>
      <c r="FA31"/>
      <c r="FB31"/>
      <c r="FC31"/>
      <c r="FD31"/>
      <c r="FE31"/>
      <c r="FF31"/>
      <c r="FG31"/>
      <c r="FH31"/>
      <c r="FI31"/>
      <c r="FJ31"/>
      <c r="FK31"/>
      <c r="FL31"/>
      <c r="FM31"/>
      <c r="FN31"/>
      <c r="FO31"/>
      <c r="FP31"/>
      <c r="FQ31"/>
      <c r="FR31"/>
      <c r="FS31"/>
      <c r="FT31"/>
      <c r="FU31"/>
      <c r="FV31"/>
      <c r="FW31"/>
      <c r="FX31"/>
      <c r="FY31"/>
      <c r="FZ31"/>
      <c r="GA31"/>
      <c r="GB31"/>
      <c r="GC31"/>
      <c r="GD31"/>
      <c r="GE31"/>
      <c r="GF31"/>
      <c r="GG31"/>
      <c r="GH31"/>
      <c r="GI31"/>
      <c r="GJ31"/>
      <c r="GK31"/>
      <c r="GL31"/>
      <c r="GM31"/>
      <c r="GN31"/>
      <c r="GO31"/>
      <c r="GP31"/>
      <c r="GQ31"/>
      <c r="GR31"/>
      <c r="GS31"/>
      <c r="GT31"/>
      <c r="GU31"/>
      <c r="GV31"/>
      <c r="GW31"/>
      <c r="GX31"/>
      <c r="GY31"/>
      <c r="GZ31"/>
      <c r="HA31"/>
      <c r="HB31"/>
      <c r="HC31"/>
      <c r="HD31"/>
      <c r="HE31"/>
      <c r="HF31"/>
      <c r="HG31"/>
      <c r="HH31"/>
      <c r="HI31"/>
      <c r="HJ31"/>
      <c r="HK31"/>
      <c r="HL31"/>
      <c r="HM31"/>
      <c r="HN31"/>
      <c r="HO31"/>
      <c r="HP31"/>
      <c r="HQ31"/>
      <c r="HR31"/>
      <c r="HS31"/>
      <c r="HT31"/>
      <c r="HU31"/>
      <c r="HV31"/>
      <c r="HW31"/>
      <c r="HX31"/>
      <c r="HY31"/>
      <c r="HZ31"/>
      <c r="IA31"/>
      <c r="IB31"/>
      <c r="IC31"/>
      <c r="ID31"/>
      <c r="IE31"/>
      <c r="IF31"/>
      <c r="IG31"/>
      <c r="IH31"/>
      <c r="II31"/>
      <c r="IJ31"/>
      <c r="IK31"/>
      <c r="IL31"/>
      <c r="IM31"/>
      <c r="IN31"/>
      <c r="IO31"/>
      <c r="IP31"/>
      <c r="IQ31"/>
      <c r="IR31"/>
      <c r="IS31"/>
      <c r="IT31"/>
      <c r="IU31"/>
      <c r="IV31"/>
      <c r="IW31"/>
      <c r="IX31"/>
      <c r="IY31"/>
      <c r="IZ31"/>
      <c r="JA31"/>
      <c r="JB31"/>
      <c r="JC31"/>
      <c r="JD31"/>
      <c r="JE31"/>
      <c r="JF31"/>
      <c r="JG31"/>
      <c r="JH31"/>
      <c r="JI31"/>
      <c r="JJ31"/>
      <c r="JK31"/>
      <c r="JL31"/>
      <c r="JM31"/>
      <c r="JN31"/>
      <c r="JO31"/>
      <c r="JP31"/>
      <c r="JQ31"/>
      <c r="JR31"/>
      <c r="JS31"/>
      <c r="JT31"/>
      <c r="JU31"/>
      <c r="JV31"/>
      <c r="JW31"/>
      <c r="JX31"/>
      <c r="JY31"/>
      <c r="JZ31"/>
      <c r="KA31"/>
      <c r="KB31"/>
      <c r="KC31"/>
      <c r="KD31"/>
      <c r="KE31"/>
      <c r="KF31"/>
      <c r="KG31"/>
      <c r="KH31"/>
      <c r="KI31"/>
      <c r="KJ31"/>
      <c r="KK31"/>
      <c r="KL31"/>
      <c r="KM31"/>
      <c r="KN31"/>
      <c r="KO31"/>
      <c r="KP31"/>
      <c r="KQ31"/>
      <c r="KR31"/>
      <c r="KS31"/>
      <c r="KT31"/>
      <c r="KU31"/>
      <c r="KV31"/>
      <c r="KW31"/>
      <c r="KX31"/>
      <c r="KY31"/>
      <c r="KZ31"/>
      <c r="LA31"/>
      <c r="LB31"/>
      <c r="LC31"/>
      <c r="LD31"/>
      <c r="LE31"/>
      <c r="LF31"/>
      <c r="LG31"/>
      <c r="LH31"/>
      <c r="LI31"/>
      <c r="LJ31"/>
      <c r="LK31"/>
      <c r="LL31"/>
      <c r="LM31"/>
      <c r="LN31"/>
      <c r="LO31"/>
      <c r="LP31"/>
      <c r="LQ31"/>
      <c r="LR31"/>
      <c r="LS31"/>
      <c r="LT31"/>
      <c r="LU31"/>
      <c r="LV31"/>
      <c r="LW31"/>
      <c r="LX31"/>
      <c r="LY31"/>
      <c r="LZ31"/>
      <c r="MA31"/>
      <c r="MB31"/>
      <c r="MC31"/>
      <c r="MD31"/>
      <c r="ME31"/>
      <c r="MF31"/>
      <c r="MG31"/>
      <c r="MH31"/>
      <c r="MI31"/>
      <c r="MJ31"/>
      <c r="MK31"/>
      <c r="ML31"/>
      <c r="MM31"/>
      <c r="MN31"/>
      <c r="MO31"/>
      <c r="MP31"/>
      <c r="MQ31"/>
      <c r="MR31"/>
      <c r="MS31"/>
      <c r="MT31"/>
      <c r="MU31"/>
      <c r="MV31"/>
      <c r="MW31"/>
      <c r="MX31"/>
      <c r="MY31"/>
      <c r="MZ31"/>
      <c r="NA31"/>
      <c r="NB31"/>
      <c r="NC31"/>
      <c r="ND31"/>
      <c r="NE31"/>
      <c r="NF31"/>
      <c r="NG31"/>
      <c r="NH31"/>
      <c r="NI31"/>
      <c r="NJ31"/>
      <c r="NK31"/>
      <c r="NL31"/>
      <c r="NM31"/>
      <c r="NN31"/>
      <c r="NO31"/>
      <c r="NP31"/>
      <c r="NQ31"/>
      <c r="NR31"/>
      <c r="NS31"/>
      <c r="NT31"/>
      <c r="NU31"/>
      <c r="NV31"/>
      <c r="NW31"/>
      <c r="NX31"/>
      <c r="NY31"/>
      <c r="NZ31"/>
      <c r="OA31"/>
      <c r="OB31"/>
      <c r="OC31"/>
      <c r="OD31"/>
      <c r="OE31"/>
      <c r="OF31"/>
      <c r="OG31"/>
      <c r="OH31"/>
      <c r="OI31"/>
      <c r="OJ31"/>
      <c r="OK31"/>
      <c r="OL31"/>
      <c r="OM31"/>
      <c r="ON31"/>
      <c r="OO31"/>
      <c r="OP31"/>
      <c r="OQ31"/>
      <c r="OR31"/>
      <c r="OS31"/>
      <c r="OT31"/>
      <c r="OU31"/>
      <c r="OV31"/>
      <c r="OW31"/>
      <c r="OX31"/>
      <c r="OY31"/>
      <c r="OZ31"/>
      <c r="PA31"/>
      <c r="PB31"/>
      <c r="PC31"/>
      <c r="PD31"/>
      <c r="PE31"/>
      <c r="PF31"/>
      <c r="PG31"/>
      <c r="PH31"/>
      <c r="PI31"/>
      <c r="PJ31"/>
      <c r="PK31"/>
      <c r="PL31"/>
      <c r="PM31"/>
      <c r="PN31"/>
      <c r="PO31"/>
      <c r="PP31"/>
      <c r="PQ31"/>
      <c r="PR31"/>
      <c r="PS31"/>
      <c r="PT31"/>
      <c r="PU31"/>
      <c r="PV31"/>
      <c r="PW31"/>
      <c r="PX31"/>
      <c r="PY31"/>
      <c r="PZ31"/>
      <c r="QA31"/>
      <c r="QB31"/>
      <c r="QC31"/>
      <c r="QD31"/>
      <c r="QE31"/>
      <c r="QF31"/>
      <c r="QG31"/>
      <c r="QH31"/>
      <c r="QI31"/>
      <c r="QJ31"/>
      <c r="QK31"/>
      <c r="QL31"/>
      <c r="QM31"/>
      <c r="QN31"/>
      <c r="QO31"/>
      <c r="QP31"/>
      <c r="QQ31"/>
      <c r="QR31"/>
      <c r="QS31"/>
      <c r="QT31"/>
      <c r="QU31"/>
      <c r="QV31"/>
      <c r="QW31"/>
      <c r="QX31"/>
      <c r="QY31"/>
      <c r="QZ31"/>
      <c r="RA31"/>
      <c r="RB31"/>
      <c r="RC31"/>
      <c r="RD31"/>
      <c r="RE31"/>
      <c r="RF31"/>
      <c r="RG31"/>
      <c r="RH31"/>
      <c r="RI31"/>
      <c r="RJ31"/>
      <c r="RK31"/>
      <c r="RL31"/>
    </row>
    <row r="32" spans="1:480" s="13" customFormat="1" ht="132" customHeight="1" x14ac:dyDescent="0.35">
      <c r="A32" s="34" t="s">
        <v>21</v>
      </c>
      <c r="B32" s="34" t="s">
        <v>39</v>
      </c>
      <c r="C32" s="34" t="s">
        <v>19</v>
      </c>
      <c r="D32" s="26" t="s">
        <v>40</v>
      </c>
      <c r="E32" s="26" t="s">
        <v>23</v>
      </c>
      <c r="F32" s="25" t="s">
        <v>18</v>
      </c>
      <c r="G32" s="28">
        <v>0</v>
      </c>
      <c r="H32" s="134" t="s">
        <v>13</v>
      </c>
      <c r="I32" s="28">
        <v>0.59</v>
      </c>
      <c r="J32" s="28">
        <v>0</v>
      </c>
      <c r="K32" s="242">
        <v>56452.22</v>
      </c>
      <c r="L32" s="242">
        <v>152667.38</v>
      </c>
      <c r="M32" s="242">
        <v>0</v>
      </c>
      <c r="N32" s="52">
        <v>40000</v>
      </c>
      <c r="O32" s="52">
        <v>50869.58</v>
      </c>
      <c r="P32" s="52">
        <v>0</v>
      </c>
      <c r="Q32" s="158"/>
      <c r="R32" s="1"/>
      <c r="S32"/>
      <c r="T32"/>
      <c r="U32"/>
      <c r="V32"/>
      <c r="W32"/>
      <c r="X32"/>
      <c r="Y32"/>
      <c r="Z32"/>
      <c r="AA32"/>
      <c r="AB32"/>
      <c r="AC32"/>
      <c r="AD32"/>
      <c r="AE32"/>
      <c r="AF32"/>
      <c r="AG32"/>
      <c r="AH32"/>
      <c r="AI32"/>
      <c r="AJ32"/>
      <c r="AK32"/>
      <c r="AL32"/>
      <c r="AM32"/>
      <c r="AN32"/>
      <c r="AO32"/>
      <c r="AP32"/>
      <c r="AQ32"/>
      <c r="AR32"/>
      <c r="AS32"/>
      <c r="AT32"/>
      <c r="AU32"/>
      <c r="AV32"/>
      <c r="AW32"/>
      <c r="AX32"/>
      <c r="AY32"/>
      <c r="AZ32"/>
      <c r="BA32"/>
      <c r="BB32"/>
      <c r="BC32"/>
      <c r="BD32"/>
      <c r="BE32"/>
      <c r="BF32"/>
      <c r="BG32"/>
      <c r="BH32"/>
      <c r="BI32"/>
      <c r="BJ32"/>
      <c r="BK32"/>
      <c r="BL32"/>
      <c r="BM32"/>
      <c r="BN32"/>
      <c r="BO32"/>
      <c r="BP32"/>
      <c r="BQ32"/>
      <c r="BR32"/>
      <c r="BS32"/>
      <c r="BT32"/>
      <c r="BU32"/>
      <c r="BV32"/>
      <c r="BW32"/>
      <c r="BX32"/>
      <c r="BY32"/>
      <c r="BZ32"/>
      <c r="CA32"/>
      <c r="CB32"/>
      <c r="CC32"/>
      <c r="CD32"/>
      <c r="CE32"/>
      <c r="CF32"/>
      <c r="CG32"/>
      <c r="CH32"/>
      <c r="CI32"/>
      <c r="CJ32"/>
      <c r="CK32"/>
      <c r="CL32"/>
      <c r="CM32"/>
      <c r="CN32"/>
      <c r="CO32"/>
      <c r="CP32"/>
      <c r="CQ32"/>
      <c r="CR32"/>
      <c r="CS32"/>
      <c r="CT32"/>
      <c r="CU32"/>
      <c r="CV32"/>
      <c r="CW32"/>
      <c r="CX32"/>
      <c r="CY32"/>
      <c r="CZ32"/>
      <c r="DA32"/>
      <c r="DB32"/>
      <c r="DC32"/>
      <c r="DD32"/>
      <c r="DE32"/>
      <c r="DF32"/>
      <c r="DG32"/>
      <c r="DH32"/>
      <c r="DI32"/>
      <c r="DJ32"/>
      <c r="DK32"/>
      <c r="DL32"/>
      <c r="DM32"/>
      <c r="DN32"/>
      <c r="DO32"/>
      <c r="DP32"/>
      <c r="DQ32"/>
      <c r="DR32"/>
      <c r="DS32"/>
      <c r="DT32"/>
      <c r="DU32"/>
      <c r="DV32"/>
      <c r="DW32"/>
      <c r="DX32"/>
      <c r="DY32"/>
      <c r="DZ32"/>
      <c r="EA32"/>
      <c r="EB32"/>
      <c r="EC32"/>
      <c r="ED32"/>
      <c r="EE32"/>
      <c r="EF32"/>
      <c r="EG32"/>
      <c r="EH32"/>
      <c r="EI32"/>
      <c r="EJ32"/>
      <c r="EK32"/>
      <c r="EL32"/>
      <c r="EM32"/>
      <c r="EN32"/>
      <c r="EO32"/>
      <c r="EP32"/>
      <c r="EQ32"/>
      <c r="ER32"/>
      <c r="ES32"/>
      <c r="ET32"/>
      <c r="EU32"/>
      <c r="EV32"/>
      <c r="EW32"/>
      <c r="EX32"/>
      <c r="EY32"/>
      <c r="EZ32"/>
      <c r="FA32"/>
      <c r="FB32"/>
      <c r="FC32"/>
      <c r="FD32"/>
      <c r="FE32"/>
      <c r="FF32"/>
      <c r="FG32"/>
      <c r="FH32"/>
      <c r="FI32"/>
      <c r="FJ32"/>
      <c r="FK32"/>
      <c r="FL32"/>
      <c r="FM32"/>
      <c r="FN32"/>
      <c r="FO32"/>
      <c r="FP32"/>
      <c r="FQ32"/>
      <c r="FR32"/>
      <c r="FS32"/>
      <c r="FT32"/>
      <c r="FU32"/>
      <c r="FV32"/>
      <c r="FW32"/>
      <c r="FX32"/>
      <c r="FY32"/>
      <c r="FZ32"/>
      <c r="GA32"/>
      <c r="GB32"/>
      <c r="GC32"/>
      <c r="GD32"/>
      <c r="GE32"/>
      <c r="GF32"/>
      <c r="GG32"/>
      <c r="GH32"/>
      <c r="GI32"/>
      <c r="GJ32"/>
      <c r="GK32"/>
      <c r="GL32"/>
      <c r="GM32"/>
      <c r="GN32"/>
      <c r="GO32"/>
      <c r="GP32"/>
      <c r="GQ32"/>
      <c r="GR32"/>
      <c r="GS32"/>
      <c r="GT32"/>
      <c r="GU32"/>
      <c r="GV32"/>
      <c r="GW32"/>
      <c r="GX32"/>
      <c r="GY32"/>
      <c r="GZ32"/>
      <c r="HA32"/>
      <c r="HB32"/>
      <c r="HC32"/>
      <c r="HD32"/>
      <c r="HE32"/>
      <c r="HF32"/>
      <c r="HG32"/>
      <c r="HH32"/>
      <c r="HI32"/>
      <c r="HJ32"/>
      <c r="HK32"/>
      <c r="HL32"/>
      <c r="HM32"/>
      <c r="HN32"/>
      <c r="HO32"/>
      <c r="HP32"/>
      <c r="HQ32"/>
      <c r="HR32"/>
      <c r="HS32"/>
      <c r="HT32"/>
      <c r="HU32"/>
      <c r="HV32"/>
      <c r="HW32"/>
      <c r="HX32"/>
      <c r="HY32"/>
      <c r="HZ32"/>
      <c r="IA32"/>
      <c r="IB32"/>
      <c r="IC32"/>
      <c r="ID32"/>
      <c r="IE32"/>
      <c r="IF32"/>
      <c r="IG32"/>
      <c r="IH32"/>
      <c r="II32"/>
      <c r="IJ32"/>
      <c r="IK32"/>
      <c r="IL32"/>
      <c r="IM32"/>
      <c r="IN32"/>
      <c r="IO32"/>
      <c r="IP32"/>
      <c r="IQ32"/>
      <c r="IR32"/>
      <c r="IS32"/>
      <c r="IT32"/>
      <c r="IU32"/>
      <c r="IV32"/>
      <c r="IW32"/>
      <c r="IX32"/>
      <c r="IY32"/>
      <c r="IZ32"/>
      <c r="JA32"/>
      <c r="JB32"/>
      <c r="JC32"/>
      <c r="JD32"/>
      <c r="JE32"/>
      <c r="JF32"/>
      <c r="JG32"/>
      <c r="JH32"/>
      <c r="JI32"/>
      <c r="JJ32"/>
      <c r="JK32"/>
      <c r="JL32"/>
      <c r="JM32"/>
      <c r="JN32"/>
      <c r="JO32"/>
      <c r="JP32"/>
      <c r="JQ32"/>
      <c r="JR32"/>
      <c r="JS32"/>
      <c r="JT32"/>
      <c r="JU32"/>
      <c r="JV32"/>
      <c r="JW32"/>
      <c r="JX32"/>
      <c r="JY32"/>
      <c r="JZ32"/>
      <c r="KA32"/>
      <c r="KB32"/>
      <c r="KC32"/>
      <c r="KD32"/>
      <c r="KE32"/>
      <c r="KF32"/>
      <c r="KG32"/>
      <c r="KH32"/>
      <c r="KI32"/>
      <c r="KJ32"/>
      <c r="KK32"/>
      <c r="KL32"/>
      <c r="KM32"/>
      <c r="KN32"/>
      <c r="KO32"/>
      <c r="KP32"/>
      <c r="KQ32"/>
      <c r="KR32"/>
      <c r="KS32"/>
      <c r="KT32"/>
      <c r="KU32"/>
      <c r="KV32"/>
      <c r="KW32"/>
      <c r="KX32"/>
      <c r="KY32"/>
      <c r="KZ32"/>
      <c r="LA32"/>
      <c r="LB32"/>
      <c r="LC32"/>
      <c r="LD32"/>
      <c r="LE32"/>
      <c r="LF32"/>
      <c r="LG32"/>
      <c r="LH32"/>
      <c r="LI32"/>
      <c r="LJ32"/>
      <c r="LK32"/>
      <c r="LL32"/>
      <c r="LM32"/>
      <c r="LN32"/>
      <c r="LO32"/>
      <c r="LP32"/>
      <c r="LQ32"/>
      <c r="LR32"/>
      <c r="LS32"/>
      <c r="LT32"/>
      <c r="LU32"/>
      <c r="LV32"/>
      <c r="LW32"/>
      <c r="LX32"/>
      <c r="LY32"/>
      <c r="LZ32"/>
      <c r="MA32"/>
      <c r="MB32"/>
      <c r="MC32"/>
      <c r="MD32"/>
      <c r="ME32"/>
      <c r="MF32"/>
      <c r="MG32"/>
      <c r="MH32"/>
      <c r="MI32"/>
      <c r="MJ32"/>
      <c r="MK32"/>
      <c r="ML32"/>
      <c r="MM32"/>
      <c r="MN32"/>
      <c r="MO32"/>
      <c r="MP32"/>
      <c r="MQ32"/>
      <c r="MR32"/>
      <c r="MS32"/>
      <c r="MT32"/>
      <c r="MU32"/>
      <c r="MV32"/>
      <c r="MW32"/>
      <c r="MX32"/>
      <c r="MY32"/>
      <c r="MZ32"/>
      <c r="NA32"/>
      <c r="NB32"/>
      <c r="NC32"/>
      <c r="ND32"/>
      <c r="NE32"/>
      <c r="NF32"/>
      <c r="NG32"/>
      <c r="NH32"/>
      <c r="NI32"/>
      <c r="NJ32"/>
      <c r="NK32"/>
      <c r="NL32"/>
      <c r="NM32"/>
      <c r="NN32"/>
      <c r="NO32"/>
      <c r="NP32"/>
      <c r="NQ32"/>
      <c r="NR32"/>
      <c r="NS32"/>
      <c r="NT32"/>
      <c r="NU32"/>
      <c r="NV32"/>
      <c r="NW32"/>
      <c r="NX32"/>
      <c r="NY32"/>
      <c r="NZ32"/>
      <c r="OA32"/>
      <c r="OB32"/>
      <c r="OC32"/>
      <c r="OD32"/>
      <c r="OE32"/>
      <c r="OF32"/>
      <c r="OG32"/>
      <c r="OH32"/>
      <c r="OI32"/>
      <c r="OJ32"/>
      <c r="OK32"/>
      <c r="OL32"/>
      <c r="OM32"/>
      <c r="ON32"/>
      <c r="OO32"/>
      <c r="OP32"/>
      <c r="OQ32"/>
      <c r="OR32"/>
      <c r="OS32"/>
      <c r="OT32"/>
      <c r="OU32"/>
      <c r="OV32"/>
      <c r="OW32"/>
      <c r="OX32"/>
      <c r="OY32"/>
      <c r="OZ32"/>
      <c r="PA32"/>
      <c r="PB32"/>
      <c r="PC32"/>
      <c r="PD32"/>
      <c r="PE32"/>
      <c r="PF32"/>
      <c r="PG32"/>
      <c r="PH32"/>
      <c r="PI32"/>
      <c r="PJ32"/>
      <c r="PK32"/>
      <c r="PL32"/>
      <c r="PM32"/>
      <c r="PN32"/>
      <c r="PO32"/>
      <c r="PP32"/>
      <c r="PQ32"/>
      <c r="PR32"/>
      <c r="PS32"/>
      <c r="PT32"/>
      <c r="PU32"/>
      <c r="PV32"/>
      <c r="PW32"/>
      <c r="PX32"/>
      <c r="PY32"/>
      <c r="PZ32"/>
      <c r="QA32"/>
      <c r="QB32"/>
      <c r="QC32"/>
      <c r="QD32"/>
      <c r="QE32"/>
      <c r="QF32"/>
      <c r="QG32"/>
      <c r="QH32"/>
      <c r="QI32"/>
      <c r="QJ32"/>
      <c r="QK32"/>
      <c r="QL32"/>
      <c r="QM32"/>
      <c r="QN32"/>
      <c r="QO32"/>
      <c r="QP32"/>
      <c r="QQ32"/>
      <c r="QR32"/>
      <c r="QS32"/>
      <c r="QT32"/>
      <c r="QU32"/>
      <c r="QV32"/>
      <c r="QW32"/>
      <c r="QX32"/>
      <c r="QY32"/>
      <c r="QZ32"/>
      <c r="RA32"/>
      <c r="RB32"/>
      <c r="RC32"/>
      <c r="RD32"/>
      <c r="RE32"/>
      <c r="RF32"/>
      <c r="RG32"/>
      <c r="RH32"/>
      <c r="RI32"/>
      <c r="RJ32"/>
      <c r="RK32"/>
      <c r="RL32"/>
    </row>
    <row r="33" spans="1:480" s="13" customFormat="1" ht="79.5" customHeight="1" x14ac:dyDescent="0.35">
      <c r="A33" s="34" t="s">
        <v>21</v>
      </c>
      <c r="B33" s="34" t="s">
        <v>41</v>
      </c>
      <c r="C33" s="34" t="s">
        <v>19</v>
      </c>
      <c r="D33" s="26" t="s">
        <v>42</v>
      </c>
      <c r="E33" s="91" t="s">
        <v>26</v>
      </c>
      <c r="F33" s="25" t="s">
        <v>27</v>
      </c>
      <c r="G33" s="107">
        <v>0</v>
      </c>
      <c r="H33" s="135" t="s">
        <v>13</v>
      </c>
      <c r="I33" s="4">
        <v>0</v>
      </c>
      <c r="J33" s="4">
        <v>1</v>
      </c>
      <c r="K33" s="242">
        <v>3357.69</v>
      </c>
      <c r="L33" s="242">
        <v>25477.279999999999</v>
      </c>
      <c r="M33" s="242">
        <v>3500</v>
      </c>
      <c r="N33" s="52">
        <v>24906.799999999999</v>
      </c>
      <c r="O33" s="52">
        <v>0</v>
      </c>
      <c r="P33" s="52">
        <v>0</v>
      </c>
      <c r="Q33" s="158"/>
      <c r="R33" s="1"/>
      <c r="S33"/>
      <c r="T33"/>
      <c r="U33"/>
      <c r="V33"/>
      <c r="W33"/>
      <c r="X33"/>
      <c r="Y33"/>
      <c r="Z33"/>
      <c r="AA33"/>
      <c r="AB33"/>
      <c r="AC33"/>
      <c r="AD33"/>
      <c r="AE33"/>
      <c r="AF33"/>
      <c r="AG33"/>
      <c r="AH33"/>
      <c r="AI33"/>
      <c r="AJ33"/>
      <c r="AK33"/>
      <c r="AL33"/>
      <c r="AM33"/>
      <c r="AN33"/>
      <c r="AO33"/>
      <c r="AP33"/>
      <c r="AQ33"/>
      <c r="AR33"/>
      <c r="AS33"/>
      <c r="AT33"/>
      <c r="AU33"/>
      <c r="AV33"/>
      <c r="AW33"/>
      <c r="AX33"/>
      <c r="AY33"/>
      <c r="AZ33"/>
      <c r="BA33"/>
      <c r="BB33"/>
      <c r="BC33"/>
      <c r="BD33"/>
      <c r="BE33"/>
      <c r="BF33"/>
      <c r="BG33"/>
      <c r="BH33"/>
      <c r="BI33"/>
      <c r="BJ33"/>
      <c r="BK33"/>
      <c r="BL33"/>
      <c r="BM33"/>
      <c r="BN33"/>
      <c r="BO33"/>
      <c r="BP33"/>
      <c r="BQ33"/>
      <c r="BR33"/>
      <c r="BS33"/>
      <c r="BT33"/>
      <c r="BU33"/>
      <c r="BV33"/>
      <c r="BW33"/>
      <c r="BX33"/>
      <c r="BY33"/>
      <c r="BZ33"/>
      <c r="CA33"/>
      <c r="CB33"/>
      <c r="CC33"/>
      <c r="CD33"/>
      <c r="CE33"/>
      <c r="CF33"/>
      <c r="CG33"/>
      <c r="CH33"/>
      <c r="CI33"/>
      <c r="CJ33"/>
      <c r="CK33"/>
      <c r="CL33"/>
      <c r="CM33"/>
      <c r="CN33"/>
      <c r="CO33"/>
      <c r="CP33"/>
      <c r="CQ33"/>
      <c r="CR33"/>
      <c r="CS33"/>
      <c r="CT33"/>
      <c r="CU33"/>
      <c r="CV33"/>
      <c r="CW33"/>
      <c r="CX33"/>
      <c r="CY33"/>
      <c r="CZ33"/>
      <c r="DA33"/>
      <c r="DB33"/>
      <c r="DC33"/>
      <c r="DD33"/>
      <c r="DE33"/>
      <c r="DF33"/>
      <c r="DG33"/>
      <c r="DH33"/>
      <c r="DI33"/>
      <c r="DJ33"/>
      <c r="DK33"/>
      <c r="DL33"/>
      <c r="DM33"/>
      <c r="DN33"/>
      <c r="DO33"/>
      <c r="DP33"/>
      <c r="DQ33"/>
      <c r="DR33"/>
      <c r="DS33"/>
      <c r="DT33"/>
      <c r="DU33"/>
      <c r="DV33"/>
      <c r="DW33"/>
      <c r="DX33"/>
      <c r="DY33"/>
      <c r="DZ33"/>
      <c r="EA33"/>
      <c r="EB33"/>
      <c r="EC33"/>
      <c r="ED33"/>
      <c r="EE33"/>
      <c r="EF33"/>
      <c r="EG33"/>
      <c r="EH33"/>
      <c r="EI33"/>
      <c r="EJ33"/>
      <c r="EK33"/>
      <c r="EL33"/>
      <c r="EM33"/>
      <c r="EN33"/>
      <c r="EO33"/>
      <c r="EP33"/>
      <c r="EQ33"/>
      <c r="ER33"/>
      <c r="ES33"/>
      <c r="ET33"/>
      <c r="EU33"/>
      <c r="EV33"/>
      <c r="EW33"/>
      <c r="EX33"/>
      <c r="EY33"/>
      <c r="EZ33"/>
      <c r="FA33"/>
      <c r="FB33"/>
      <c r="FC33"/>
      <c r="FD33"/>
      <c r="FE33"/>
      <c r="FF33"/>
      <c r="FG33"/>
      <c r="FH33"/>
      <c r="FI33"/>
      <c r="FJ33"/>
      <c r="FK33"/>
      <c r="FL33"/>
      <c r="FM33"/>
      <c r="FN33"/>
      <c r="FO33"/>
      <c r="FP33"/>
      <c r="FQ33"/>
      <c r="FR33"/>
      <c r="FS33"/>
      <c r="FT33"/>
      <c r="FU33"/>
      <c r="FV33"/>
      <c r="FW33"/>
      <c r="FX33"/>
      <c r="FY33"/>
      <c r="FZ33"/>
      <c r="GA33"/>
      <c r="GB33"/>
      <c r="GC33"/>
      <c r="GD33"/>
      <c r="GE33"/>
      <c r="GF33"/>
      <c r="GG33"/>
      <c r="GH33"/>
      <c r="GI33"/>
      <c r="GJ33"/>
      <c r="GK33"/>
      <c r="GL33"/>
      <c r="GM33"/>
      <c r="GN33"/>
      <c r="GO33"/>
      <c r="GP33"/>
      <c r="GQ33"/>
      <c r="GR33"/>
      <c r="GS33"/>
      <c r="GT33"/>
      <c r="GU33"/>
      <c r="GV33"/>
      <c r="GW33"/>
      <c r="GX33"/>
      <c r="GY33"/>
      <c r="GZ33"/>
      <c r="HA33"/>
      <c r="HB33"/>
      <c r="HC33"/>
      <c r="HD33"/>
      <c r="HE33"/>
      <c r="HF33"/>
      <c r="HG33"/>
      <c r="HH33"/>
      <c r="HI33"/>
      <c r="HJ33"/>
      <c r="HK33"/>
      <c r="HL33"/>
      <c r="HM33"/>
      <c r="HN33"/>
      <c r="HO33"/>
      <c r="HP33"/>
      <c r="HQ33"/>
      <c r="HR33"/>
      <c r="HS33"/>
      <c r="HT33"/>
      <c r="HU33"/>
      <c r="HV33"/>
      <c r="HW33"/>
      <c r="HX33"/>
      <c r="HY33"/>
      <c r="HZ33"/>
      <c r="IA33"/>
      <c r="IB33"/>
      <c r="IC33"/>
      <c r="ID33"/>
      <c r="IE33"/>
      <c r="IF33"/>
      <c r="IG33"/>
      <c r="IH33"/>
      <c r="II33"/>
      <c r="IJ33"/>
      <c r="IK33"/>
      <c r="IL33"/>
      <c r="IM33"/>
      <c r="IN33"/>
      <c r="IO33"/>
      <c r="IP33"/>
      <c r="IQ33"/>
      <c r="IR33"/>
      <c r="IS33"/>
      <c r="IT33"/>
      <c r="IU33"/>
      <c r="IV33"/>
      <c r="IW33"/>
      <c r="IX33"/>
      <c r="IY33"/>
      <c r="IZ33"/>
      <c r="JA33"/>
      <c r="JB33"/>
      <c r="JC33"/>
      <c r="JD33"/>
      <c r="JE33"/>
      <c r="JF33"/>
      <c r="JG33"/>
      <c r="JH33"/>
      <c r="JI33"/>
      <c r="JJ33"/>
      <c r="JK33"/>
      <c r="JL33"/>
      <c r="JM33"/>
      <c r="JN33"/>
      <c r="JO33"/>
      <c r="JP33"/>
      <c r="JQ33"/>
      <c r="JR33"/>
      <c r="JS33"/>
      <c r="JT33"/>
      <c r="JU33"/>
      <c r="JV33"/>
      <c r="JW33"/>
      <c r="JX33"/>
      <c r="JY33"/>
      <c r="JZ33"/>
      <c r="KA33"/>
      <c r="KB33"/>
      <c r="KC33"/>
      <c r="KD33"/>
      <c r="KE33"/>
      <c r="KF33"/>
      <c r="KG33"/>
      <c r="KH33"/>
      <c r="KI33"/>
      <c r="KJ33"/>
      <c r="KK33"/>
      <c r="KL33"/>
      <c r="KM33"/>
      <c r="KN33"/>
      <c r="KO33"/>
      <c r="KP33"/>
      <c r="KQ33"/>
      <c r="KR33"/>
      <c r="KS33"/>
      <c r="KT33"/>
      <c r="KU33"/>
      <c r="KV33"/>
      <c r="KW33"/>
      <c r="KX33"/>
      <c r="KY33"/>
      <c r="KZ33"/>
      <c r="LA33"/>
      <c r="LB33"/>
      <c r="LC33"/>
      <c r="LD33"/>
      <c r="LE33"/>
      <c r="LF33"/>
      <c r="LG33"/>
      <c r="LH33"/>
      <c r="LI33"/>
      <c r="LJ33"/>
      <c r="LK33"/>
      <c r="LL33"/>
      <c r="LM33"/>
      <c r="LN33"/>
      <c r="LO33"/>
      <c r="LP33"/>
      <c r="LQ33"/>
      <c r="LR33"/>
      <c r="LS33"/>
      <c r="LT33"/>
      <c r="LU33"/>
      <c r="LV33"/>
      <c r="LW33"/>
      <c r="LX33"/>
      <c r="LY33"/>
      <c r="LZ33"/>
      <c r="MA33"/>
      <c r="MB33"/>
      <c r="MC33"/>
      <c r="MD33"/>
      <c r="ME33"/>
      <c r="MF33"/>
      <c r="MG33"/>
      <c r="MH33"/>
      <c r="MI33"/>
      <c r="MJ33"/>
      <c r="MK33"/>
      <c r="ML33"/>
      <c r="MM33"/>
      <c r="MN33"/>
      <c r="MO33"/>
      <c r="MP33"/>
      <c r="MQ33"/>
      <c r="MR33"/>
      <c r="MS33"/>
      <c r="MT33"/>
      <c r="MU33"/>
      <c r="MV33"/>
      <c r="MW33"/>
      <c r="MX33"/>
      <c r="MY33"/>
      <c r="MZ33"/>
      <c r="NA33"/>
      <c r="NB33"/>
      <c r="NC33"/>
      <c r="ND33"/>
      <c r="NE33"/>
      <c r="NF33"/>
      <c r="NG33"/>
      <c r="NH33"/>
      <c r="NI33"/>
      <c r="NJ33"/>
      <c r="NK33"/>
      <c r="NL33"/>
      <c r="NM33"/>
      <c r="NN33"/>
      <c r="NO33"/>
      <c r="NP33"/>
      <c r="NQ33"/>
      <c r="NR33"/>
      <c r="NS33"/>
      <c r="NT33"/>
      <c r="NU33"/>
      <c r="NV33"/>
      <c r="NW33"/>
      <c r="NX33"/>
      <c r="NY33"/>
      <c r="NZ33"/>
      <c r="OA33"/>
      <c r="OB33"/>
      <c r="OC33"/>
      <c r="OD33"/>
      <c r="OE33"/>
      <c r="OF33"/>
      <c r="OG33"/>
      <c r="OH33"/>
      <c r="OI33"/>
      <c r="OJ33"/>
      <c r="OK33"/>
      <c r="OL33"/>
      <c r="OM33"/>
      <c r="ON33"/>
      <c r="OO33"/>
      <c r="OP33"/>
      <c r="OQ33"/>
      <c r="OR33"/>
      <c r="OS33"/>
      <c r="OT33"/>
      <c r="OU33"/>
      <c r="OV33"/>
      <c r="OW33"/>
      <c r="OX33"/>
      <c r="OY33"/>
      <c r="OZ33"/>
      <c r="PA33"/>
      <c r="PB33"/>
      <c r="PC33"/>
      <c r="PD33"/>
      <c r="PE33"/>
      <c r="PF33"/>
      <c r="PG33"/>
      <c r="PH33"/>
      <c r="PI33"/>
      <c r="PJ33"/>
      <c r="PK33"/>
      <c r="PL33"/>
      <c r="PM33"/>
      <c r="PN33"/>
      <c r="PO33"/>
      <c r="PP33"/>
      <c r="PQ33"/>
      <c r="PR33"/>
      <c r="PS33"/>
      <c r="PT33"/>
      <c r="PU33"/>
      <c r="PV33"/>
      <c r="PW33"/>
      <c r="PX33"/>
      <c r="PY33"/>
      <c r="PZ33"/>
      <c r="QA33"/>
      <c r="QB33"/>
      <c r="QC33"/>
      <c r="QD33"/>
      <c r="QE33"/>
      <c r="QF33"/>
      <c r="QG33"/>
      <c r="QH33"/>
      <c r="QI33"/>
      <c r="QJ33"/>
      <c r="QK33"/>
      <c r="QL33"/>
      <c r="QM33"/>
      <c r="QN33"/>
      <c r="QO33"/>
      <c r="QP33"/>
      <c r="QQ33"/>
      <c r="QR33"/>
      <c r="QS33"/>
      <c r="QT33"/>
      <c r="QU33"/>
      <c r="QV33"/>
      <c r="QW33"/>
      <c r="QX33"/>
      <c r="QY33"/>
      <c r="QZ33"/>
      <c r="RA33"/>
      <c r="RB33"/>
      <c r="RC33"/>
      <c r="RD33"/>
      <c r="RE33"/>
      <c r="RF33"/>
      <c r="RG33"/>
      <c r="RH33"/>
      <c r="RI33"/>
      <c r="RJ33"/>
      <c r="RK33"/>
      <c r="RL33"/>
    </row>
    <row r="34" spans="1:480" s="13" customFormat="1" ht="54.75" customHeight="1" x14ac:dyDescent="0.35">
      <c r="A34" s="34" t="s">
        <v>21</v>
      </c>
      <c r="B34" s="34" t="s">
        <v>43</v>
      </c>
      <c r="C34" s="34" t="s">
        <v>19</v>
      </c>
      <c r="D34" s="26" t="s">
        <v>44</v>
      </c>
      <c r="E34" s="91" t="s">
        <v>26</v>
      </c>
      <c r="F34" s="25" t="s">
        <v>27</v>
      </c>
      <c r="G34" s="107">
        <v>0</v>
      </c>
      <c r="H34" s="135" t="s">
        <v>13</v>
      </c>
      <c r="I34" s="4">
        <v>1</v>
      </c>
      <c r="J34" s="4">
        <v>0</v>
      </c>
      <c r="K34" s="242">
        <v>13876.2</v>
      </c>
      <c r="L34" s="242">
        <v>2500</v>
      </c>
      <c r="M34" s="242">
        <v>0</v>
      </c>
      <c r="N34" s="52">
        <v>18480.580000000002</v>
      </c>
      <c r="O34" s="52">
        <v>0</v>
      </c>
      <c r="P34" s="52">
        <v>0</v>
      </c>
      <c r="Q34" s="158"/>
      <c r="R34" s="1"/>
      <c r="S34"/>
      <c r="T34"/>
      <c r="U34"/>
      <c r="V34"/>
      <c r="W34"/>
      <c r="X34"/>
      <c r="Y34"/>
      <c r="Z34"/>
      <c r="AA34"/>
      <c r="AB34"/>
      <c r="AC34"/>
      <c r="AD34"/>
      <c r="AE34"/>
      <c r="AF34"/>
      <c r="AG34"/>
      <c r="AH34"/>
      <c r="AI34"/>
      <c r="AJ34"/>
      <c r="AK34"/>
      <c r="AL34"/>
      <c r="AM34"/>
      <c r="AN34"/>
      <c r="AO34"/>
      <c r="AP34"/>
      <c r="AQ34"/>
      <c r="AR34"/>
      <c r="AS34"/>
      <c r="AT34"/>
      <c r="AU34"/>
      <c r="AV34"/>
      <c r="AW34"/>
      <c r="AX34"/>
      <c r="AY34"/>
      <c r="AZ34"/>
      <c r="BA34"/>
      <c r="BB34"/>
      <c r="BC34"/>
      <c r="BD34"/>
      <c r="BE34"/>
      <c r="BF34"/>
      <c r="BG34"/>
      <c r="BH34"/>
      <c r="BI34"/>
      <c r="BJ34"/>
      <c r="BK34"/>
      <c r="BL34"/>
      <c r="BM34"/>
      <c r="BN34"/>
      <c r="BO34"/>
      <c r="BP34"/>
      <c r="BQ34"/>
      <c r="BR34"/>
      <c r="BS34"/>
      <c r="BT34"/>
      <c r="BU34"/>
      <c r="BV34"/>
      <c r="BW34"/>
      <c r="BX34"/>
      <c r="BY34"/>
      <c r="BZ34"/>
      <c r="CA34"/>
      <c r="CB34"/>
      <c r="CC34"/>
      <c r="CD34"/>
      <c r="CE34"/>
      <c r="CF34"/>
      <c r="CG34"/>
      <c r="CH34"/>
      <c r="CI34"/>
      <c r="CJ34"/>
      <c r="CK34"/>
      <c r="CL34"/>
      <c r="CM34"/>
      <c r="CN34"/>
      <c r="CO34"/>
      <c r="CP34"/>
      <c r="CQ34"/>
      <c r="CR34"/>
      <c r="CS34"/>
      <c r="CT34"/>
      <c r="CU34"/>
      <c r="CV34"/>
      <c r="CW34"/>
      <c r="CX34"/>
      <c r="CY34"/>
      <c r="CZ34"/>
      <c r="DA34"/>
      <c r="DB34"/>
      <c r="DC34"/>
      <c r="DD34"/>
      <c r="DE34"/>
      <c r="DF34"/>
      <c r="DG34"/>
      <c r="DH34"/>
      <c r="DI34"/>
      <c r="DJ34"/>
      <c r="DK34"/>
      <c r="DL34"/>
      <c r="DM34"/>
      <c r="DN34"/>
      <c r="DO34"/>
      <c r="DP34"/>
      <c r="DQ34"/>
      <c r="DR34"/>
      <c r="DS34"/>
      <c r="DT34"/>
      <c r="DU34"/>
      <c r="DV34"/>
      <c r="DW34"/>
      <c r="DX34"/>
      <c r="DY34"/>
      <c r="DZ34"/>
      <c r="EA34"/>
      <c r="EB34"/>
      <c r="EC34"/>
      <c r="ED34"/>
      <c r="EE34"/>
      <c r="EF34"/>
      <c r="EG34"/>
      <c r="EH34"/>
      <c r="EI34"/>
      <c r="EJ34"/>
      <c r="EK34"/>
      <c r="EL34"/>
      <c r="EM34"/>
      <c r="EN34"/>
      <c r="EO34"/>
      <c r="EP34"/>
      <c r="EQ34"/>
      <c r="ER34"/>
      <c r="ES34"/>
      <c r="ET34"/>
      <c r="EU34"/>
      <c r="EV34"/>
      <c r="EW34"/>
      <c r="EX34"/>
      <c r="EY34"/>
      <c r="EZ34"/>
      <c r="FA34"/>
      <c r="FB34"/>
      <c r="FC34"/>
      <c r="FD34"/>
      <c r="FE34"/>
      <c r="FF34"/>
      <c r="FG34"/>
      <c r="FH34"/>
      <c r="FI34"/>
      <c r="FJ34"/>
      <c r="FK34"/>
      <c r="FL34"/>
      <c r="FM34"/>
      <c r="FN34"/>
      <c r="FO34"/>
      <c r="FP34"/>
      <c r="FQ34"/>
      <c r="FR34"/>
      <c r="FS34"/>
      <c r="FT34"/>
      <c r="FU34"/>
      <c r="FV34"/>
      <c r="FW34"/>
      <c r="FX34"/>
      <c r="FY34"/>
      <c r="FZ34"/>
      <c r="GA34"/>
      <c r="GB34"/>
      <c r="GC34"/>
      <c r="GD34"/>
      <c r="GE34"/>
      <c r="GF34"/>
      <c r="GG34"/>
      <c r="GH34"/>
      <c r="GI34"/>
      <c r="GJ34"/>
      <c r="GK34"/>
      <c r="GL34"/>
      <c r="GM34"/>
      <c r="GN34"/>
      <c r="GO34"/>
      <c r="GP34"/>
      <c r="GQ34"/>
      <c r="GR34"/>
      <c r="GS34"/>
      <c r="GT34"/>
      <c r="GU34"/>
      <c r="GV34"/>
      <c r="GW34"/>
      <c r="GX34"/>
      <c r="GY34"/>
      <c r="GZ34"/>
      <c r="HA34"/>
      <c r="HB34"/>
      <c r="HC34"/>
      <c r="HD34"/>
      <c r="HE34"/>
      <c r="HF34"/>
      <c r="HG34"/>
      <c r="HH34"/>
      <c r="HI34"/>
      <c r="HJ34"/>
      <c r="HK34"/>
      <c r="HL34"/>
      <c r="HM34"/>
      <c r="HN34"/>
      <c r="HO34"/>
      <c r="HP34"/>
      <c r="HQ34"/>
      <c r="HR34"/>
      <c r="HS34"/>
      <c r="HT34"/>
      <c r="HU34"/>
      <c r="HV34"/>
      <c r="HW34"/>
      <c r="HX34"/>
      <c r="HY34"/>
      <c r="HZ34"/>
      <c r="IA34"/>
      <c r="IB34"/>
      <c r="IC34"/>
      <c r="ID34"/>
      <c r="IE34"/>
      <c r="IF34"/>
      <c r="IG34"/>
      <c r="IH34"/>
      <c r="II34"/>
      <c r="IJ34"/>
      <c r="IK34"/>
      <c r="IL34"/>
      <c r="IM34"/>
      <c r="IN34"/>
      <c r="IO34"/>
      <c r="IP34"/>
      <c r="IQ34"/>
      <c r="IR34"/>
      <c r="IS34"/>
      <c r="IT34"/>
      <c r="IU34"/>
      <c r="IV34"/>
      <c r="IW34"/>
      <c r="IX34"/>
      <c r="IY34"/>
      <c r="IZ34"/>
      <c r="JA34"/>
      <c r="JB34"/>
      <c r="JC34"/>
      <c r="JD34"/>
      <c r="JE34"/>
      <c r="JF34"/>
      <c r="JG34"/>
      <c r="JH34"/>
      <c r="JI34"/>
      <c r="JJ34"/>
      <c r="JK34"/>
      <c r="JL34"/>
      <c r="JM34"/>
      <c r="JN34"/>
      <c r="JO34"/>
      <c r="JP34"/>
      <c r="JQ34"/>
      <c r="JR34"/>
      <c r="JS34"/>
      <c r="JT34"/>
      <c r="JU34"/>
      <c r="JV34"/>
      <c r="JW34"/>
      <c r="JX34"/>
      <c r="JY34"/>
      <c r="JZ34"/>
      <c r="KA34"/>
      <c r="KB34"/>
      <c r="KC34"/>
      <c r="KD34"/>
      <c r="KE34"/>
      <c r="KF34"/>
      <c r="KG34"/>
      <c r="KH34"/>
      <c r="KI34"/>
      <c r="KJ34"/>
      <c r="KK34"/>
      <c r="KL34"/>
      <c r="KM34"/>
      <c r="KN34"/>
      <c r="KO34"/>
      <c r="KP34"/>
      <c r="KQ34"/>
      <c r="KR34"/>
      <c r="KS34"/>
      <c r="KT34"/>
      <c r="KU34"/>
      <c r="KV34"/>
      <c r="KW34"/>
      <c r="KX34"/>
      <c r="KY34"/>
      <c r="KZ34"/>
      <c r="LA34"/>
      <c r="LB34"/>
      <c r="LC34"/>
      <c r="LD34"/>
      <c r="LE34"/>
      <c r="LF34"/>
      <c r="LG34"/>
      <c r="LH34"/>
      <c r="LI34"/>
      <c r="LJ34"/>
      <c r="LK34"/>
      <c r="LL34"/>
      <c r="LM34"/>
      <c r="LN34"/>
      <c r="LO34"/>
      <c r="LP34"/>
      <c r="LQ34"/>
      <c r="LR34"/>
      <c r="LS34"/>
      <c r="LT34"/>
      <c r="LU34"/>
      <c r="LV34"/>
      <c r="LW34"/>
      <c r="LX34"/>
      <c r="LY34"/>
      <c r="LZ34"/>
      <c r="MA34"/>
      <c r="MB34"/>
      <c r="MC34"/>
      <c r="MD34"/>
      <c r="ME34"/>
      <c r="MF34"/>
      <c r="MG34"/>
      <c r="MH34"/>
      <c r="MI34"/>
      <c r="MJ34"/>
      <c r="MK34"/>
      <c r="ML34"/>
      <c r="MM34"/>
      <c r="MN34"/>
      <c r="MO34"/>
      <c r="MP34"/>
      <c r="MQ34"/>
      <c r="MR34"/>
      <c r="MS34"/>
      <c r="MT34"/>
      <c r="MU34"/>
      <c r="MV34"/>
      <c r="MW34"/>
      <c r="MX34"/>
      <c r="MY34"/>
      <c r="MZ34"/>
      <c r="NA34"/>
      <c r="NB34"/>
      <c r="NC34"/>
      <c r="ND34"/>
      <c r="NE34"/>
      <c r="NF34"/>
      <c r="NG34"/>
      <c r="NH34"/>
      <c r="NI34"/>
      <c r="NJ34"/>
      <c r="NK34"/>
      <c r="NL34"/>
      <c r="NM34"/>
      <c r="NN34"/>
      <c r="NO34"/>
      <c r="NP34"/>
      <c r="NQ34"/>
      <c r="NR34"/>
      <c r="NS34"/>
      <c r="NT34"/>
      <c r="NU34"/>
      <c r="NV34"/>
      <c r="NW34"/>
      <c r="NX34"/>
      <c r="NY34"/>
      <c r="NZ34"/>
      <c r="OA34"/>
      <c r="OB34"/>
      <c r="OC34"/>
      <c r="OD34"/>
      <c r="OE34"/>
      <c r="OF34"/>
      <c r="OG34"/>
      <c r="OH34"/>
      <c r="OI34"/>
      <c r="OJ34"/>
      <c r="OK34"/>
      <c r="OL34"/>
      <c r="OM34"/>
      <c r="ON34"/>
      <c r="OO34"/>
      <c r="OP34"/>
      <c r="OQ34"/>
      <c r="OR34"/>
      <c r="OS34"/>
      <c r="OT34"/>
      <c r="OU34"/>
      <c r="OV34"/>
      <c r="OW34"/>
      <c r="OX34"/>
      <c r="OY34"/>
      <c r="OZ34"/>
      <c r="PA34"/>
      <c r="PB34"/>
      <c r="PC34"/>
      <c r="PD34"/>
      <c r="PE34"/>
      <c r="PF34"/>
      <c r="PG34"/>
      <c r="PH34"/>
      <c r="PI34"/>
      <c r="PJ34"/>
      <c r="PK34"/>
      <c r="PL34"/>
      <c r="PM34"/>
      <c r="PN34"/>
      <c r="PO34"/>
      <c r="PP34"/>
      <c r="PQ34"/>
      <c r="PR34"/>
      <c r="PS34"/>
      <c r="PT34"/>
      <c r="PU34"/>
      <c r="PV34"/>
      <c r="PW34"/>
      <c r="PX34"/>
      <c r="PY34"/>
      <c r="PZ34"/>
      <c r="QA34"/>
      <c r="QB34"/>
      <c r="QC34"/>
      <c r="QD34"/>
      <c r="QE34"/>
      <c r="QF34"/>
      <c r="QG34"/>
      <c r="QH34"/>
      <c r="QI34"/>
      <c r="QJ34"/>
      <c r="QK34"/>
      <c r="QL34"/>
      <c r="QM34"/>
      <c r="QN34"/>
      <c r="QO34"/>
      <c r="QP34"/>
      <c r="QQ34"/>
      <c r="QR34"/>
      <c r="QS34"/>
      <c r="QT34"/>
      <c r="QU34"/>
      <c r="QV34"/>
      <c r="QW34"/>
      <c r="QX34"/>
      <c r="QY34"/>
      <c r="QZ34"/>
      <c r="RA34"/>
      <c r="RB34"/>
      <c r="RC34"/>
      <c r="RD34"/>
      <c r="RE34"/>
      <c r="RF34"/>
      <c r="RG34"/>
      <c r="RH34"/>
      <c r="RI34"/>
      <c r="RJ34"/>
      <c r="RK34"/>
      <c r="RL34"/>
    </row>
    <row r="35" spans="1:480" s="13" customFormat="1" ht="54" customHeight="1" x14ac:dyDescent="0.35">
      <c r="A35" s="34" t="s">
        <v>21</v>
      </c>
      <c r="B35" s="34" t="s">
        <v>45</v>
      </c>
      <c r="C35" s="34" t="s">
        <v>19</v>
      </c>
      <c r="D35" s="26" t="s">
        <v>46</v>
      </c>
      <c r="E35" s="91" t="s">
        <v>26</v>
      </c>
      <c r="F35" s="25" t="s">
        <v>27</v>
      </c>
      <c r="G35" s="32">
        <v>0</v>
      </c>
      <c r="H35" s="134" t="s">
        <v>13</v>
      </c>
      <c r="I35" s="92">
        <v>0</v>
      </c>
      <c r="J35" s="92">
        <v>1</v>
      </c>
      <c r="K35" s="242">
        <v>0</v>
      </c>
      <c r="L35" s="242">
        <v>0</v>
      </c>
      <c r="M35" s="242">
        <v>23084.01</v>
      </c>
      <c r="N35" s="52">
        <v>0</v>
      </c>
      <c r="O35" s="52">
        <v>1012.42</v>
      </c>
      <c r="P35" s="52">
        <v>0</v>
      </c>
      <c r="Q35" s="158"/>
      <c r="R35" s="1"/>
      <c r="S35"/>
      <c r="T35"/>
      <c r="U35"/>
      <c r="V35"/>
      <c r="W35"/>
      <c r="X35"/>
      <c r="Y35"/>
      <c r="Z35"/>
      <c r="AA35"/>
      <c r="AB35"/>
      <c r="AC35"/>
      <c r="AD35"/>
      <c r="AE35"/>
      <c r="AF35"/>
      <c r="AG35"/>
      <c r="AH35"/>
      <c r="AI35"/>
      <c r="AJ35"/>
      <c r="AK35"/>
      <c r="AL35"/>
      <c r="AM35"/>
      <c r="AN35"/>
      <c r="AO35"/>
      <c r="AP35"/>
      <c r="AQ35"/>
      <c r="AR35"/>
      <c r="AS35"/>
      <c r="AT35"/>
      <c r="AU35"/>
      <c r="AV35"/>
      <c r="AW35"/>
      <c r="AX35"/>
      <c r="AY35"/>
      <c r="AZ35"/>
      <c r="BA35"/>
      <c r="BB35"/>
      <c r="BC35"/>
      <c r="BD35"/>
      <c r="BE35"/>
      <c r="BF35"/>
      <c r="BG35"/>
      <c r="BH35"/>
      <c r="BI35"/>
      <c r="BJ35"/>
      <c r="BK35"/>
      <c r="BL35"/>
      <c r="BM35"/>
      <c r="BN35"/>
      <c r="BO35"/>
      <c r="BP35"/>
      <c r="BQ35"/>
      <c r="BR35"/>
      <c r="BS35"/>
      <c r="BT35"/>
      <c r="BU35"/>
      <c r="BV35"/>
      <c r="BW35"/>
      <c r="BX35"/>
      <c r="BY35"/>
      <c r="BZ35"/>
      <c r="CA35"/>
      <c r="CB35"/>
      <c r="CC35"/>
      <c r="CD35"/>
      <c r="CE35"/>
      <c r="CF35"/>
      <c r="CG35"/>
      <c r="CH35"/>
      <c r="CI35"/>
      <c r="CJ35"/>
      <c r="CK35"/>
      <c r="CL35"/>
      <c r="CM35"/>
      <c r="CN35"/>
      <c r="CO35"/>
      <c r="CP35"/>
      <c r="CQ35"/>
      <c r="CR35"/>
      <c r="CS35"/>
      <c r="CT35"/>
      <c r="CU35"/>
      <c r="CV35"/>
      <c r="CW35"/>
      <c r="CX35"/>
      <c r="CY35"/>
      <c r="CZ35"/>
      <c r="DA35"/>
      <c r="DB35"/>
      <c r="DC35"/>
      <c r="DD35"/>
      <c r="DE35"/>
      <c r="DF35"/>
      <c r="DG35"/>
      <c r="DH35"/>
      <c r="DI35"/>
      <c r="DJ35"/>
      <c r="DK35"/>
      <c r="DL35"/>
      <c r="DM35"/>
      <c r="DN35"/>
      <c r="DO35"/>
      <c r="DP35"/>
      <c r="DQ35"/>
      <c r="DR35"/>
      <c r="DS35"/>
      <c r="DT35"/>
      <c r="DU35"/>
      <c r="DV35"/>
      <c r="DW35"/>
      <c r="DX35"/>
      <c r="DY35"/>
      <c r="DZ35"/>
      <c r="EA35"/>
      <c r="EB35"/>
      <c r="EC35"/>
      <c r="ED35"/>
      <c r="EE35"/>
      <c r="EF35"/>
      <c r="EG35"/>
      <c r="EH35"/>
      <c r="EI35"/>
      <c r="EJ35"/>
      <c r="EK35"/>
      <c r="EL35"/>
      <c r="EM35"/>
      <c r="EN35"/>
      <c r="EO35"/>
      <c r="EP35"/>
      <c r="EQ35"/>
      <c r="ER35"/>
      <c r="ES35"/>
      <c r="ET35"/>
      <c r="EU35"/>
      <c r="EV35"/>
      <c r="EW35"/>
      <c r="EX35"/>
      <c r="EY35"/>
      <c r="EZ35"/>
      <c r="FA35"/>
      <c r="FB35"/>
      <c r="FC35"/>
      <c r="FD35"/>
      <c r="FE35"/>
      <c r="FF35"/>
      <c r="FG35"/>
      <c r="FH35"/>
      <c r="FI35"/>
      <c r="FJ35"/>
      <c r="FK35"/>
      <c r="FL35"/>
      <c r="FM35"/>
      <c r="FN35"/>
      <c r="FO35"/>
      <c r="FP35"/>
      <c r="FQ35"/>
      <c r="FR35"/>
      <c r="FS35"/>
      <c r="FT35"/>
      <c r="FU35"/>
      <c r="FV35"/>
      <c r="FW35"/>
      <c r="FX35"/>
      <c r="FY35"/>
      <c r="FZ35"/>
      <c r="GA35"/>
      <c r="GB35"/>
      <c r="GC35"/>
      <c r="GD35"/>
      <c r="GE35"/>
      <c r="GF35"/>
      <c r="GG35"/>
      <c r="GH35"/>
      <c r="GI35"/>
      <c r="GJ35"/>
      <c r="GK35"/>
      <c r="GL35"/>
      <c r="GM35"/>
      <c r="GN35"/>
      <c r="GO35"/>
      <c r="GP35"/>
      <c r="GQ35"/>
      <c r="GR35"/>
      <c r="GS35"/>
      <c r="GT35"/>
      <c r="GU35"/>
      <c r="GV35"/>
      <c r="GW35"/>
      <c r="GX35"/>
      <c r="GY35"/>
      <c r="GZ35"/>
      <c r="HA35"/>
      <c r="HB35"/>
      <c r="HC35"/>
      <c r="HD35"/>
      <c r="HE35"/>
      <c r="HF35"/>
      <c r="HG35"/>
      <c r="HH35"/>
      <c r="HI35"/>
      <c r="HJ35"/>
      <c r="HK35"/>
      <c r="HL35"/>
      <c r="HM35"/>
      <c r="HN35"/>
      <c r="HO35"/>
      <c r="HP35"/>
      <c r="HQ35"/>
      <c r="HR35"/>
      <c r="HS35"/>
      <c r="HT35"/>
      <c r="HU35"/>
      <c r="HV35"/>
      <c r="HW35"/>
      <c r="HX35"/>
      <c r="HY35"/>
      <c r="HZ35"/>
      <c r="IA35"/>
      <c r="IB35"/>
      <c r="IC35"/>
      <c r="ID35"/>
      <c r="IE35"/>
      <c r="IF35"/>
      <c r="IG35"/>
      <c r="IH35"/>
      <c r="II35"/>
      <c r="IJ35"/>
      <c r="IK35"/>
      <c r="IL35"/>
      <c r="IM35"/>
      <c r="IN35"/>
      <c r="IO35"/>
      <c r="IP35"/>
      <c r="IQ35"/>
      <c r="IR35"/>
      <c r="IS35"/>
      <c r="IT35"/>
      <c r="IU35"/>
      <c r="IV35"/>
      <c r="IW35"/>
      <c r="IX35"/>
      <c r="IY35"/>
      <c r="IZ35"/>
      <c r="JA35"/>
      <c r="JB35"/>
      <c r="JC35"/>
      <c r="JD35"/>
      <c r="JE35"/>
      <c r="JF35"/>
      <c r="JG35"/>
      <c r="JH35"/>
      <c r="JI35"/>
      <c r="JJ35"/>
      <c r="JK35"/>
      <c r="JL35"/>
      <c r="JM35"/>
      <c r="JN35"/>
      <c r="JO35"/>
      <c r="JP35"/>
      <c r="JQ35"/>
      <c r="JR35"/>
      <c r="JS35"/>
      <c r="JT35"/>
      <c r="JU35"/>
      <c r="JV35"/>
      <c r="JW35"/>
      <c r="JX35"/>
      <c r="JY35"/>
      <c r="JZ35"/>
      <c r="KA35"/>
      <c r="KB35"/>
      <c r="KC35"/>
      <c r="KD35"/>
      <c r="KE35"/>
      <c r="KF35"/>
      <c r="KG35"/>
      <c r="KH35"/>
      <c r="KI35"/>
      <c r="KJ35"/>
      <c r="KK35"/>
      <c r="KL35"/>
      <c r="KM35"/>
      <c r="KN35"/>
      <c r="KO35"/>
      <c r="KP35"/>
      <c r="KQ35"/>
      <c r="KR35"/>
      <c r="KS35"/>
      <c r="KT35"/>
      <c r="KU35"/>
      <c r="KV35"/>
      <c r="KW35"/>
      <c r="KX35"/>
      <c r="KY35"/>
      <c r="KZ35"/>
      <c r="LA35"/>
      <c r="LB35"/>
      <c r="LC35"/>
      <c r="LD35"/>
      <c r="LE35"/>
      <c r="LF35"/>
      <c r="LG35"/>
      <c r="LH35"/>
      <c r="LI35"/>
      <c r="LJ35"/>
      <c r="LK35"/>
      <c r="LL35"/>
      <c r="LM35"/>
      <c r="LN35"/>
      <c r="LO35"/>
      <c r="LP35"/>
      <c r="LQ35"/>
      <c r="LR35"/>
      <c r="LS35"/>
      <c r="LT35"/>
      <c r="LU35"/>
      <c r="LV35"/>
      <c r="LW35"/>
      <c r="LX35"/>
      <c r="LY35"/>
      <c r="LZ35"/>
      <c r="MA35"/>
      <c r="MB35"/>
      <c r="MC35"/>
      <c r="MD35"/>
      <c r="ME35"/>
      <c r="MF35"/>
      <c r="MG35"/>
      <c r="MH35"/>
      <c r="MI35"/>
      <c r="MJ35"/>
      <c r="MK35"/>
      <c r="ML35"/>
      <c r="MM35"/>
      <c r="MN35"/>
      <c r="MO35"/>
      <c r="MP35"/>
      <c r="MQ35"/>
      <c r="MR35"/>
      <c r="MS35"/>
      <c r="MT35"/>
      <c r="MU35"/>
      <c r="MV35"/>
      <c r="MW35"/>
      <c r="MX35"/>
      <c r="MY35"/>
      <c r="MZ35"/>
      <c r="NA35"/>
      <c r="NB35"/>
      <c r="NC35"/>
      <c r="ND35"/>
      <c r="NE35"/>
      <c r="NF35"/>
      <c r="NG35"/>
      <c r="NH35"/>
      <c r="NI35"/>
      <c r="NJ35"/>
      <c r="NK35"/>
      <c r="NL35"/>
      <c r="NM35"/>
      <c r="NN35"/>
      <c r="NO35"/>
      <c r="NP35"/>
      <c r="NQ35"/>
      <c r="NR35"/>
      <c r="NS35"/>
      <c r="NT35"/>
      <c r="NU35"/>
      <c r="NV35"/>
      <c r="NW35"/>
      <c r="NX35"/>
      <c r="NY35"/>
      <c r="NZ35"/>
      <c r="OA35"/>
      <c r="OB35"/>
      <c r="OC35"/>
      <c r="OD35"/>
      <c r="OE35"/>
      <c r="OF35"/>
      <c r="OG35"/>
      <c r="OH35"/>
      <c r="OI35"/>
      <c r="OJ35"/>
      <c r="OK35"/>
      <c r="OL35"/>
      <c r="OM35"/>
      <c r="ON35"/>
      <c r="OO35"/>
      <c r="OP35"/>
      <c r="OQ35"/>
      <c r="OR35"/>
      <c r="OS35"/>
      <c r="OT35"/>
      <c r="OU35"/>
      <c r="OV35"/>
      <c r="OW35"/>
      <c r="OX35"/>
      <c r="OY35"/>
      <c r="OZ35"/>
      <c r="PA35"/>
      <c r="PB35"/>
      <c r="PC35"/>
      <c r="PD35"/>
      <c r="PE35"/>
      <c r="PF35"/>
      <c r="PG35"/>
      <c r="PH35"/>
      <c r="PI35"/>
      <c r="PJ35"/>
      <c r="PK35"/>
      <c r="PL35"/>
      <c r="PM35"/>
      <c r="PN35"/>
      <c r="PO35"/>
      <c r="PP35"/>
      <c r="PQ35"/>
      <c r="PR35"/>
      <c r="PS35"/>
      <c r="PT35"/>
      <c r="PU35"/>
      <c r="PV35"/>
      <c r="PW35"/>
      <c r="PX35"/>
      <c r="PY35"/>
      <c r="PZ35"/>
      <c r="QA35"/>
      <c r="QB35"/>
      <c r="QC35"/>
      <c r="QD35"/>
      <c r="QE35"/>
      <c r="QF35"/>
      <c r="QG35"/>
      <c r="QH35"/>
      <c r="QI35"/>
      <c r="QJ35"/>
      <c r="QK35"/>
      <c r="QL35"/>
      <c r="QM35"/>
      <c r="QN35"/>
      <c r="QO35"/>
      <c r="QP35"/>
      <c r="QQ35"/>
      <c r="QR35"/>
      <c r="QS35"/>
      <c r="QT35"/>
      <c r="QU35"/>
      <c r="QV35"/>
      <c r="QW35"/>
      <c r="QX35"/>
      <c r="QY35"/>
      <c r="QZ35"/>
      <c r="RA35"/>
      <c r="RB35"/>
      <c r="RC35"/>
      <c r="RD35"/>
      <c r="RE35"/>
      <c r="RF35"/>
      <c r="RG35"/>
      <c r="RH35"/>
      <c r="RI35"/>
      <c r="RJ35"/>
      <c r="RK35"/>
      <c r="RL35"/>
    </row>
    <row r="36" spans="1:480" s="13" customFormat="1" ht="60.75" customHeight="1" x14ac:dyDescent="0.35">
      <c r="A36" s="34" t="s">
        <v>21</v>
      </c>
      <c r="B36" s="34" t="s">
        <v>47</v>
      </c>
      <c r="C36" s="34" t="s">
        <v>19</v>
      </c>
      <c r="D36" s="26" t="s">
        <v>48</v>
      </c>
      <c r="E36" s="91" t="s">
        <v>26</v>
      </c>
      <c r="F36" s="25" t="s">
        <v>27</v>
      </c>
      <c r="G36" s="32">
        <v>0</v>
      </c>
      <c r="H36" s="134" t="s">
        <v>13</v>
      </c>
      <c r="I36" s="4">
        <v>0</v>
      </c>
      <c r="J36" s="4">
        <v>1</v>
      </c>
      <c r="K36" s="242">
        <v>0</v>
      </c>
      <c r="L36" s="242">
        <v>50970.91</v>
      </c>
      <c r="M36" s="242">
        <v>1840.62</v>
      </c>
      <c r="N36" s="52">
        <v>0</v>
      </c>
      <c r="O36" s="52">
        <v>784.22</v>
      </c>
      <c r="P36" s="52">
        <v>0</v>
      </c>
      <c r="Q36" s="158"/>
      <c r="R36" s="1"/>
      <c r="S36"/>
      <c r="T36"/>
      <c r="U36"/>
      <c r="V36"/>
      <c r="W36"/>
      <c r="X36"/>
      <c r="Y36"/>
      <c r="Z36"/>
      <c r="AA36"/>
      <c r="AB36"/>
      <c r="AC36"/>
      <c r="AD36"/>
      <c r="AE36"/>
      <c r="AF36"/>
      <c r="AG36"/>
      <c r="AH36"/>
      <c r="AI36"/>
      <c r="AJ36"/>
      <c r="AK36"/>
      <c r="AL36"/>
      <c r="AM36"/>
      <c r="AN36"/>
      <c r="AO36"/>
      <c r="AP36"/>
      <c r="AQ36"/>
      <c r="AR36"/>
      <c r="AS36"/>
      <c r="AT36"/>
      <c r="AU36"/>
      <c r="AV36"/>
      <c r="AW36"/>
      <c r="AX36"/>
      <c r="AY36"/>
      <c r="AZ36"/>
      <c r="BA36"/>
      <c r="BB36"/>
      <c r="BC36"/>
      <c r="BD36"/>
      <c r="BE36"/>
      <c r="BF36"/>
      <c r="BG36"/>
      <c r="BH36"/>
      <c r="BI36"/>
      <c r="BJ36"/>
      <c r="BK36"/>
      <c r="BL36"/>
      <c r="BM36"/>
      <c r="BN36"/>
      <c r="BO36"/>
      <c r="BP36"/>
      <c r="BQ36"/>
      <c r="BR36"/>
      <c r="BS36"/>
      <c r="BT36"/>
      <c r="BU36"/>
      <c r="BV36"/>
      <c r="BW36"/>
      <c r="BX36"/>
      <c r="BY36"/>
      <c r="BZ36"/>
      <c r="CA36"/>
      <c r="CB36"/>
      <c r="CC36"/>
      <c r="CD36"/>
      <c r="CE36"/>
      <c r="CF36"/>
      <c r="CG36"/>
      <c r="CH36"/>
      <c r="CI36"/>
      <c r="CJ36"/>
      <c r="CK36"/>
      <c r="CL36"/>
      <c r="CM36"/>
      <c r="CN36"/>
      <c r="CO36"/>
      <c r="CP36"/>
      <c r="CQ36"/>
      <c r="CR36"/>
      <c r="CS36"/>
      <c r="CT36"/>
      <c r="CU36"/>
      <c r="CV36"/>
      <c r="CW36"/>
      <c r="CX36"/>
      <c r="CY36"/>
      <c r="CZ36"/>
      <c r="DA36"/>
      <c r="DB36"/>
      <c r="DC36"/>
      <c r="DD36"/>
      <c r="DE36"/>
      <c r="DF36"/>
      <c r="DG36"/>
      <c r="DH36"/>
      <c r="DI36"/>
      <c r="DJ36"/>
      <c r="DK36"/>
      <c r="DL36"/>
      <c r="DM36"/>
      <c r="DN36"/>
      <c r="DO36"/>
      <c r="DP36"/>
      <c r="DQ36"/>
      <c r="DR36"/>
      <c r="DS36"/>
      <c r="DT36"/>
      <c r="DU36"/>
      <c r="DV36"/>
      <c r="DW36"/>
      <c r="DX36"/>
      <c r="DY36"/>
      <c r="DZ36"/>
      <c r="EA36"/>
      <c r="EB36"/>
      <c r="EC36"/>
      <c r="ED36"/>
      <c r="EE36"/>
      <c r="EF36"/>
      <c r="EG36"/>
      <c r="EH36"/>
      <c r="EI36"/>
      <c r="EJ36"/>
      <c r="EK36"/>
      <c r="EL36"/>
      <c r="EM36"/>
      <c r="EN36"/>
      <c r="EO36"/>
      <c r="EP36"/>
      <c r="EQ36"/>
      <c r="ER36"/>
      <c r="ES36"/>
      <c r="ET36"/>
      <c r="EU36"/>
      <c r="EV36"/>
      <c r="EW36"/>
      <c r="EX36"/>
      <c r="EY36"/>
      <c r="EZ36"/>
      <c r="FA36"/>
      <c r="FB36"/>
      <c r="FC36"/>
      <c r="FD36"/>
      <c r="FE36"/>
      <c r="FF36"/>
      <c r="FG36"/>
      <c r="FH36"/>
      <c r="FI36"/>
      <c r="FJ36"/>
      <c r="FK36"/>
      <c r="FL36"/>
      <c r="FM36"/>
      <c r="FN36"/>
      <c r="FO36"/>
      <c r="FP36"/>
      <c r="FQ36"/>
      <c r="FR36"/>
      <c r="FS36"/>
      <c r="FT36"/>
      <c r="FU36"/>
      <c r="FV36"/>
      <c r="FW36"/>
      <c r="FX36"/>
      <c r="FY36"/>
      <c r="FZ36"/>
      <c r="GA36"/>
      <c r="GB36"/>
      <c r="GC36"/>
      <c r="GD36"/>
      <c r="GE36"/>
      <c r="GF36"/>
      <c r="GG36"/>
      <c r="GH36"/>
      <c r="GI36"/>
      <c r="GJ36"/>
      <c r="GK36"/>
      <c r="GL36"/>
      <c r="GM36"/>
      <c r="GN36"/>
      <c r="GO36"/>
      <c r="GP36"/>
      <c r="GQ36"/>
      <c r="GR36"/>
      <c r="GS36"/>
      <c r="GT36"/>
      <c r="GU36"/>
      <c r="GV36"/>
      <c r="GW36"/>
      <c r="GX36"/>
      <c r="GY36"/>
      <c r="GZ36"/>
      <c r="HA36"/>
      <c r="HB36"/>
      <c r="HC36"/>
      <c r="HD36"/>
      <c r="HE36"/>
      <c r="HF36"/>
      <c r="HG36"/>
      <c r="HH36"/>
      <c r="HI36"/>
      <c r="HJ36"/>
      <c r="HK36"/>
      <c r="HL36"/>
      <c r="HM36"/>
      <c r="HN36"/>
      <c r="HO36"/>
      <c r="HP36"/>
      <c r="HQ36"/>
      <c r="HR36"/>
      <c r="HS36"/>
      <c r="HT36"/>
      <c r="HU36"/>
      <c r="HV36"/>
      <c r="HW36"/>
      <c r="HX36"/>
      <c r="HY36"/>
      <c r="HZ36"/>
      <c r="IA36"/>
      <c r="IB36"/>
      <c r="IC36"/>
      <c r="ID36"/>
      <c r="IE36"/>
      <c r="IF36"/>
      <c r="IG36"/>
      <c r="IH36"/>
      <c r="II36"/>
      <c r="IJ36"/>
      <c r="IK36"/>
      <c r="IL36"/>
      <c r="IM36"/>
      <c r="IN36"/>
      <c r="IO36"/>
      <c r="IP36"/>
      <c r="IQ36"/>
      <c r="IR36"/>
      <c r="IS36"/>
      <c r="IT36"/>
      <c r="IU36"/>
      <c r="IV36"/>
      <c r="IW36"/>
      <c r="IX36"/>
      <c r="IY36"/>
      <c r="IZ36"/>
      <c r="JA36"/>
      <c r="JB36"/>
      <c r="JC36"/>
      <c r="JD36"/>
      <c r="JE36"/>
      <c r="JF36"/>
      <c r="JG36"/>
      <c r="JH36"/>
      <c r="JI36"/>
      <c r="JJ36"/>
      <c r="JK36"/>
      <c r="JL36"/>
      <c r="JM36"/>
      <c r="JN36"/>
      <c r="JO36"/>
      <c r="JP36"/>
      <c r="JQ36"/>
      <c r="JR36"/>
      <c r="JS36"/>
      <c r="JT36"/>
      <c r="JU36"/>
      <c r="JV36"/>
      <c r="JW36"/>
      <c r="JX36"/>
      <c r="JY36"/>
      <c r="JZ36"/>
      <c r="KA36"/>
      <c r="KB36"/>
      <c r="KC36"/>
      <c r="KD36"/>
      <c r="KE36"/>
      <c r="KF36"/>
      <c r="KG36"/>
      <c r="KH36"/>
      <c r="KI36"/>
      <c r="KJ36"/>
      <c r="KK36"/>
      <c r="KL36"/>
      <c r="KM36"/>
      <c r="KN36"/>
      <c r="KO36"/>
      <c r="KP36"/>
      <c r="KQ36"/>
      <c r="KR36"/>
      <c r="KS36"/>
      <c r="KT36"/>
      <c r="KU36"/>
      <c r="KV36"/>
      <c r="KW36"/>
      <c r="KX36"/>
      <c r="KY36"/>
      <c r="KZ36"/>
      <c r="LA36"/>
      <c r="LB36"/>
      <c r="LC36"/>
      <c r="LD36"/>
      <c r="LE36"/>
      <c r="LF36"/>
      <c r="LG36"/>
      <c r="LH36"/>
      <c r="LI36"/>
      <c r="LJ36"/>
      <c r="LK36"/>
      <c r="LL36"/>
      <c r="LM36"/>
      <c r="LN36"/>
      <c r="LO36"/>
      <c r="LP36"/>
      <c r="LQ36"/>
      <c r="LR36"/>
      <c r="LS36"/>
      <c r="LT36"/>
      <c r="LU36"/>
      <c r="LV36"/>
      <c r="LW36"/>
      <c r="LX36"/>
      <c r="LY36"/>
      <c r="LZ36"/>
      <c r="MA36"/>
      <c r="MB36"/>
      <c r="MC36"/>
      <c r="MD36"/>
      <c r="ME36"/>
      <c r="MF36"/>
      <c r="MG36"/>
      <c r="MH36"/>
      <c r="MI36"/>
      <c r="MJ36"/>
      <c r="MK36"/>
      <c r="ML36"/>
      <c r="MM36"/>
      <c r="MN36"/>
      <c r="MO36"/>
      <c r="MP36"/>
      <c r="MQ36"/>
      <c r="MR36"/>
      <c r="MS36"/>
      <c r="MT36"/>
      <c r="MU36"/>
      <c r="MV36"/>
      <c r="MW36"/>
      <c r="MX36"/>
      <c r="MY36"/>
      <c r="MZ36"/>
      <c r="NA36"/>
      <c r="NB36"/>
      <c r="NC36"/>
      <c r="ND36"/>
      <c r="NE36"/>
      <c r="NF36"/>
      <c r="NG36"/>
      <c r="NH36"/>
      <c r="NI36"/>
      <c r="NJ36"/>
      <c r="NK36"/>
      <c r="NL36"/>
      <c r="NM36"/>
      <c r="NN36"/>
      <c r="NO36"/>
      <c r="NP36"/>
      <c r="NQ36"/>
      <c r="NR36"/>
      <c r="NS36"/>
      <c r="NT36"/>
      <c r="NU36"/>
      <c r="NV36"/>
      <c r="NW36"/>
      <c r="NX36"/>
      <c r="NY36"/>
      <c r="NZ36"/>
      <c r="OA36"/>
      <c r="OB36"/>
      <c r="OC36"/>
      <c r="OD36"/>
      <c r="OE36"/>
      <c r="OF36"/>
      <c r="OG36"/>
      <c r="OH36"/>
      <c r="OI36"/>
      <c r="OJ36"/>
      <c r="OK36"/>
      <c r="OL36"/>
      <c r="OM36"/>
      <c r="ON36"/>
      <c r="OO36"/>
      <c r="OP36"/>
      <c r="OQ36"/>
      <c r="OR36"/>
      <c r="OS36"/>
      <c r="OT36"/>
      <c r="OU36"/>
      <c r="OV36"/>
      <c r="OW36"/>
      <c r="OX36"/>
      <c r="OY36"/>
      <c r="OZ36"/>
      <c r="PA36"/>
      <c r="PB36"/>
      <c r="PC36"/>
      <c r="PD36"/>
      <c r="PE36"/>
      <c r="PF36"/>
      <c r="PG36"/>
      <c r="PH36"/>
      <c r="PI36"/>
      <c r="PJ36"/>
      <c r="PK36"/>
      <c r="PL36"/>
      <c r="PM36"/>
      <c r="PN36"/>
      <c r="PO36"/>
      <c r="PP36"/>
      <c r="PQ36"/>
      <c r="PR36"/>
      <c r="PS36"/>
      <c r="PT36"/>
      <c r="PU36"/>
      <c r="PV36"/>
      <c r="PW36"/>
      <c r="PX36"/>
      <c r="PY36"/>
      <c r="PZ36"/>
      <c r="QA36"/>
      <c r="QB36"/>
      <c r="QC36"/>
      <c r="QD36"/>
      <c r="QE36"/>
      <c r="QF36"/>
      <c r="QG36"/>
      <c r="QH36"/>
      <c r="QI36"/>
      <c r="QJ36"/>
      <c r="QK36"/>
      <c r="QL36"/>
      <c r="QM36"/>
      <c r="QN36"/>
      <c r="QO36"/>
      <c r="QP36"/>
      <c r="QQ36"/>
      <c r="QR36"/>
      <c r="QS36"/>
      <c r="QT36"/>
      <c r="QU36"/>
      <c r="QV36"/>
      <c r="QW36"/>
      <c r="QX36"/>
      <c r="QY36"/>
      <c r="QZ36"/>
      <c r="RA36"/>
      <c r="RB36"/>
      <c r="RC36"/>
      <c r="RD36"/>
      <c r="RE36"/>
      <c r="RF36"/>
      <c r="RG36"/>
      <c r="RH36"/>
      <c r="RI36"/>
      <c r="RJ36"/>
      <c r="RK36"/>
      <c r="RL36"/>
    </row>
    <row r="37" spans="1:480" s="13" customFormat="1" ht="69.95" customHeight="1" x14ac:dyDescent="0.35">
      <c r="A37" s="34" t="s">
        <v>21</v>
      </c>
      <c r="B37" s="34" t="s">
        <v>49</v>
      </c>
      <c r="C37" s="34" t="s">
        <v>19</v>
      </c>
      <c r="D37" s="26" t="s">
        <v>346</v>
      </c>
      <c r="E37" s="91" t="s">
        <v>26</v>
      </c>
      <c r="F37" s="25" t="s">
        <v>27</v>
      </c>
      <c r="G37" s="32">
        <v>0</v>
      </c>
      <c r="H37" s="76" t="s">
        <v>13</v>
      </c>
      <c r="I37" s="92">
        <v>0</v>
      </c>
      <c r="J37" s="94">
        <v>1</v>
      </c>
      <c r="K37" s="242">
        <v>0</v>
      </c>
      <c r="L37" s="242">
        <v>70400</v>
      </c>
      <c r="M37" s="242">
        <v>281600</v>
      </c>
      <c r="N37" s="52">
        <v>119.25</v>
      </c>
      <c r="O37" s="52">
        <v>0</v>
      </c>
      <c r="P37" s="52">
        <v>0</v>
      </c>
      <c r="Q37" s="158"/>
      <c r="R37" s="1"/>
      <c r="S37"/>
      <c r="T37"/>
      <c r="U37"/>
      <c r="V37"/>
      <c r="W37"/>
      <c r="X37"/>
      <c r="Y37"/>
      <c r="Z37"/>
      <c r="AA37"/>
      <c r="AB37"/>
      <c r="AC37"/>
      <c r="AD37"/>
      <c r="AE37"/>
      <c r="AF37"/>
      <c r="AG37"/>
      <c r="AH37"/>
      <c r="AI37"/>
      <c r="AJ37"/>
      <c r="AK37"/>
      <c r="AL37"/>
      <c r="AM37"/>
      <c r="AN37"/>
      <c r="AO37"/>
      <c r="AP37"/>
      <c r="AQ37"/>
      <c r="AR37"/>
      <c r="AS37"/>
      <c r="AT37"/>
      <c r="AU37"/>
      <c r="AV37"/>
      <c r="AW37"/>
      <c r="AX37"/>
      <c r="AY37"/>
      <c r="AZ37"/>
      <c r="BA37"/>
      <c r="BB37"/>
      <c r="BC37"/>
      <c r="BD37"/>
      <c r="BE37"/>
      <c r="BF37"/>
      <c r="BG37"/>
      <c r="BH37"/>
      <c r="BI37"/>
      <c r="BJ37"/>
      <c r="BK37"/>
      <c r="BL37"/>
      <c r="BM37"/>
      <c r="BN37"/>
      <c r="BO37"/>
      <c r="BP37"/>
      <c r="BQ37"/>
      <c r="BR37"/>
      <c r="BS37"/>
      <c r="BT37"/>
      <c r="BU37"/>
      <c r="BV37"/>
      <c r="BW37"/>
      <c r="BX37"/>
      <c r="BY37"/>
      <c r="BZ37"/>
      <c r="CA37"/>
      <c r="CB37"/>
      <c r="CC37"/>
      <c r="CD37"/>
      <c r="CE37"/>
      <c r="CF37"/>
      <c r="CG37"/>
      <c r="CH37"/>
      <c r="CI37"/>
      <c r="CJ37"/>
      <c r="CK37"/>
      <c r="CL37"/>
      <c r="CM37"/>
      <c r="CN37"/>
      <c r="CO37"/>
      <c r="CP37"/>
      <c r="CQ37"/>
      <c r="CR37"/>
      <c r="CS37"/>
      <c r="CT37"/>
      <c r="CU37"/>
      <c r="CV37"/>
      <c r="CW37"/>
      <c r="CX37"/>
      <c r="CY37"/>
      <c r="CZ37"/>
      <c r="DA37"/>
      <c r="DB37"/>
      <c r="DC37"/>
      <c r="DD37"/>
      <c r="DE37"/>
      <c r="DF37"/>
      <c r="DG37"/>
      <c r="DH37"/>
      <c r="DI37"/>
      <c r="DJ37"/>
      <c r="DK37"/>
      <c r="DL37"/>
      <c r="DM37"/>
      <c r="DN37"/>
      <c r="DO37"/>
      <c r="DP37"/>
      <c r="DQ37"/>
      <c r="DR37"/>
      <c r="DS37"/>
      <c r="DT37"/>
      <c r="DU37"/>
      <c r="DV37"/>
      <c r="DW37"/>
      <c r="DX37"/>
      <c r="DY37"/>
      <c r="DZ37"/>
      <c r="EA37"/>
      <c r="EB37"/>
      <c r="EC37"/>
      <c r="ED37"/>
      <c r="EE37"/>
      <c r="EF37"/>
      <c r="EG37"/>
      <c r="EH37"/>
      <c r="EI37"/>
      <c r="EJ37"/>
      <c r="EK37"/>
      <c r="EL37"/>
      <c r="EM37"/>
      <c r="EN37"/>
      <c r="EO37"/>
      <c r="EP37"/>
      <c r="EQ37"/>
      <c r="ER37"/>
      <c r="ES37"/>
      <c r="ET37"/>
      <c r="EU37"/>
      <c r="EV37"/>
      <c r="EW37"/>
      <c r="EX37"/>
      <c r="EY37"/>
      <c r="EZ37"/>
      <c r="FA37"/>
      <c r="FB37"/>
      <c r="FC37"/>
      <c r="FD37"/>
      <c r="FE37"/>
      <c r="FF37"/>
      <c r="FG37"/>
      <c r="FH37"/>
      <c r="FI37"/>
      <c r="FJ37"/>
      <c r="FK37"/>
      <c r="FL37"/>
      <c r="FM37"/>
      <c r="FN37"/>
      <c r="FO37"/>
      <c r="FP37"/>
      <c r="FQ37"/>
      <c r="FR37"/>
      <c r="FS37"/>
      <c r="FT37"/>
      <c r="FU37"/>
      <c r="FV37"/>
      <c r="FW37"/>
      <c r="FX37"/>
      <c r="FY37"/>
      <c r="FZ37"/>
      <c r="GA37"/>
      <c r="GB37"/>
      <c r="GC37"/>
      <c r="GD37"/>
      <c r="GE37"/>
      <c r="GF37"/>
      <c r="GG37"/>
      <c r="GH37"/>
      <c r="GI37"/>
      <c r="GJ37"/>
      <c r="GK37"/>
      <c r="GL37"/>
      <c r="GM37"/>
      <c r="GN37"/>
      <c r="GO37"/>
      <c r="GP37"/>
      <c r="GQ37"/>
      <c r="GR37"/>
      <c r="GS37"/>
      <c r="GT37"/>
      <c r="GU37"/>
      <c r="GV37"/>
      <c r="GW37"/>
      <c r="GX37"/>
      <c r="GY37"/>
      <c r="GZ37"/>
      <c r="HA37"/>
      <c r="HB37"/>
      <c r="HC37"/>
      <c r="HD37"/>
      <c r="HE37"/>
      <c r="HF37"/>
      <c r="HG37"/>
      <c r="HH37"/>
      <c r="HI37"/>
      <c r="HJ37"/>
      <c r="HK37"/>
      <c r="HL37"/>
      <c r="HM37"/>
      <c r="HN37"/>
      <c r="HO37"/>
      <c r="HP37"/>
      <c r="HQ37"/>
      <c r="HR37"/>
      <c r="HS37"/>
      <c r="HT37"/>
      <c r="HU37"/>
      <c r="HV37"/>
      <c r="HW37"/>
      <c r="HX37"/>
      <c r="HY37"/>
      <c r="HZ37"/>
      <c r="IA37"/>
      <c r="IB37"/>
      <c r="IC37"/>
      <c r="ID37"/>
      <c r="IE37"/>
      <c r="IF37"/>
      <c r="IG37"/>
      <c r="IH37"/>
      <c r="II37"/>
      <c r="IJ37"/>
      <c r="IK37"/>
      <c r="IL37"/>
      <c r="IM37"/>
      <c r="IN37"/>
      <c r="IO37"/>
      <c r="IP37"/>
      <c r="IQ37"/>
      <c r="IR37"/>
      <c r="IS37"/>
      <c r="IT37"/>
      <c r="IU37"/>
      <c r="IV37"/>
      <c r="IW37"/>
      <c r="IX37"/>
      <c r="IY37"/>
      <c r="IZ37"/>
      <c r="JA37"/>
      <c r="JB37"/>
      <c r="JC37"/>
      <c r="JD37"/>
      <c r="JE37"/>
      <c r="JF37"/>
      <c r="JG37"/>
      <c r="JH37"/>
      <c r="JI37"/>
      <c r="JJ37"/>
      <c r="JK37"/>
      <c r="JL37"/>
      <c r="JM37"/>
      <c r="JN37"/>
      <c r="JO37"/>
      <c r="JP37"/>
      <c r="JQ37"/>
      <c r="JR37"/>
      <c r="JS37"/>
      <c r="JT37"/>
      <c r="JU37"/>
      <c r="JV37"/>
      <c r="JW37"/>
      <c r="JX37"/>
      <c r="JY37"/>
      <c r="JZ37"/>
      <c r="KA37"/>
      <c r="KB37"/>
      <c r="KC37"/>
      <c r="KD37"/>
      <c r="KE37"/>
      <c r="KF37"/>
      <c r="KG37"/>
      <c r="KH37"/>
      <c r="KI37"/>
      <c r="KJ37"/>
      <c r="KK37"/>
      <c r="KL37"/>
      <c r="KM37"/>
      <c r="KN37"/>
      <c r="KO37"/>
      <c r="KP37"/>
      <c r="KQ37"/>
      <c r="KR37"/>
      <c r="KS37"/>
      <c r="KT37"/>
      <c r="KU37"/>
      <c r="KV37"/>
      <c r="KW37"/>
      <c r="KX37"/>
      <c r="KY37"/>
      <c r="KZ37"/>
      <c r="LA37"/>
      <c r="LB37"/>
      <c r="LC37"/>
      <c r="LD37"/>
      <c r="LE37"/>
      <c r="LF37"/>
      <c r="LG37"/>
      <c r="LH37"/>
      <c r="LI37"/>
      <c r="LJ37"/>
      <c r="LK37"/>
      <c r="LL37"/>
      <c r="LM37"/>
      <c r="LN37"/>
      <c r="LO37"/>
      <c r="LP37"/>
      <c r="LQ37"/>
      <c r="LR37"/>
      <c r="LS37"/>
      <c r="LT37"/>
      <c r="LU37"/>
      <c r="LV37"/>
      <c r="LW37"/>
      <c r="LX37"/>
      <c r="LY37"/>
      <c r="LZ37"/>
      <c r="MA37"/>
      <c r="MB37"/>
      <c r="MC37"/>
      <c r="MD37"/>
      <c r="ME37"/>
      <c r="MF37"/>
      <c r="MG37"/>
      <c r="MH37"/>
      <c r="MI37"/>
      <c r="MJ37"/>
      <c r="MK37"/>
      <c r="ML37"/>
      <c r="MM37"/>
      <c r="MN37"/>
      <c r="MO37"/>
      <c r="MP37"/>
      <c r="MQ37"/>
      <c r="MR37"/>
      <c r="MS37"/>
      <c r="MT37"/>
      <c r="MU37"/>
      <c r="MV37"/>
      <c r="MW37"/>
      <c r="MX37"/>
      <c r="MY37"/>
      <c r="MZ37"/>
      <c r="NA37"/>
      <c r="NB37"/>
      <c r="NC37"/>
      <c r="ND37"/>
      <c r="NE37"/>
      <c r="NF37"/>
      <c r="NG37"/>
      <c r="NH37"/>
      <c r="NI37"/>
      <c r="NJ37"/>
      <c r="NK37"/>
      <c r="NL37"/>
      <c r="NM37"/>
      <c r="NN37"/>
      <c r="NO37"/>
      <c r="NP37"/>
      <c r="NQ37"/>
      <c r="NR37"/>
      <c r="NS37"/>
      <c r="NT37"/>
      <c r="NU37"/>
      <c r="NV37"/>
      <c r="NW37"/>
      <c r="NX37"/>
      <c r="NY37"/>
      <c r="NZ37"/>
      <c r="OA37"/>
      <c r="OB37"/>
      <c r="OC37"/>
      <c r="OD37"/>
      <c r="OE37"/>
      <c r="OF37"/>
      <c r="OG37"/>
      <c r="OH37"/>
      <c r="OI37"/>
      <c r="OJ37"/>
      <c r="OK37"/>
      <c r="OL37"/>
      <c r="OM37"/>
      <c r="ON37"/>
      <c r="OO37"/>
      <c r="OP37"/>
      <c r="OQ37"/>
      <c r="OR37"/>
      <c r="OS37"/>
      <c r="OT37"/>
      <c r="OU37"/>
      <c r="OV37"/>
      <c r="OW37"/>
      <c r="OX37"/>
      <c r="OY37"/>
      <c r="OZ37"/>
      <c r="PA37"/>
      <c r="PB37"/>
      <c r="PC37"/>
      <c r="PD37"/>
      <c r="PE37"/>
      <c r="PF37"/>
      <c r="PG37"/>
      <c r="PH37"/>
      <c r="PI37"/>
      <c r="PJ37"/>
      <c r="PK37"/>
      <c r="PL37"/>
      <c r="PM37"/>
      <c r="PN37"/>
      <c r="PO37"/>
      <c r="PP37"/>
      <c r="PQ37"/>
      <c r="PR37"/>
      <c r="PS37"/>
      <c r="PT37"/>
      <c r="PU37"/>
      <c r="PV37"/>
      <c r="PW37"/>
      <c r="PX37"/>
      <c r="PY37"/>
      <c r="PZ37"/>
      <c r="QA37"/>
      <c r="QB37"/>
      <c r="QC37"/>
      <c r="QD37"/>
      <c r="QE37"/>
      <c r="QF37"/>
      <c r="QG37"/>
      <c r="QH37"/>
      <c r="QI37"/>
      <c r="QJ37"/>
      <c r="QK37"/>
      <c r="QL37"/>
      <c r="QM37"/>
      <c r="QN37"/>
      <c r="QO37"/>
      <c r="QP37"/>
      <c r="QQ37"/>
      <c r="QR37"/>
      <c r="QS37"/>
      <c r="QT37"/>
      <c r="QU37"/>
      <c r="QV37"/>
      <c r="QW37"/>
      <c r="QX37"/>
      <c r="QY37"/>
      <c r="QZ37"/>
      <c r="RA37"/>
      <c r="RB37"/>
      <c r="RC37"/>
      <c r="RD37"/>
      <c r="RE37"/>
      <c r="RF37"/>
      <c r="RG37"/>
      <c r="RH37"/>
      <c r="RI37"/>
      <c r="RJ37"/>
      <c r="RK37"/>
      <c r="RL37"/>
    </row>
    <row r="38" spans="1:480" s="13" customFormat="1" ht="117" customHeight="1" x14ac:dyDescent="0.35">
      <c r="A38" s="34" t="s">
        <v>21</v>
      </c>
      <c r="B38" s="34" t="s">
        <v>124</v>
      </c>
      <c r="C38" s="34" t="s">
        <v>19</v>
      </c>
      <c r="D38" s="26" t="s">
        <v>123</v>
      </c>
      <c r="E38" s="26" t="s">
        <v>23</v>
      </c>
      <c r="F38" s="25" t="s">
        <v>18</v>
      </c>
      <c r="G38" s="32">
        <v>0</v>
      </c>
      <c r="H38" s="76" t="s">
        <v>13</v>
      </c>
      <c r="I38" s="28">
        <v>0</v>
      </c>
      <c r="J38" s="28">
        <v>0.76</v>
      </c>
      <c r="K38" s="242">
        <v>0</v>
      </c>
      <c r="L38" s="242">
        <v>0</v>
      </c>
      <c r="M38" s="242">
        <v>688.15</v>
      </c>
      <c r="N38" s="52"/>
      <c r="O38" s="52"/>
      <c r="P38" s="52"/>
      <c r="Q38" s="158"/>
      <c r="R38" s="1"/>
      <c r="S38"/>
      <c r="T38"/>
      <c r="U38"/>
      <c r="V38"/>
      <c r="W38"/>
      <c r="X38"/>
      <c r="Y38"/>
      <c r="Z38"/>
      <c r="AA38"/>
      <c r="AB38"/>
      <c r="AC38"/>
      <c r="AD38"/>
      <c r="AE38"/>
      <c r="AF38"/>
      <c r="AG38"/>
      <c r="AH38"/>
      <c r="AI38"/>
      <c r="AJ38"/>
      <c r="AK38"/>
      <c r="AL38"/>
      <c r="AM38"/>
      <c r="AN38"/>
      <c r="AO38"/>
      <c r="AP38"/>
      <c r="AQ38"/>
      <c r="AR38"/>
      <c r="AS38"/>
      <c r="AT38"/>
      <c r="AU38"/>
      <c r="AV38"/>
      <c r="AW38"/>
      <c r="AX38"/>
      <c r="AY38"/>
      <c r="AZ38"/>
      <c r="BA38"/>
      <c r="BB38"/>
      <c r="BC38"/>
      <c r="BD38"/>
      <c r="BE38"/>
      <c r="BF38"/>
      <c r="BG38"/>
      <c r="BH38"/>
      <c r="BI38"/>
      <c r="BJ38"/>
      <c r="BK38"/>
      <c r="BL38"/>
      <c r="BM38"/>
      <c r="BN38"/>
      <c r="BO38"/>
      <c r="BP38"/>
      <c r="BQ38"/>
      <c r="BR38"/>
      <c r="BS38"/>
      <c r="BT38"/>
      <c r="BU38"/>
      <c r="BV38"/>
      <c r="BW38"/>
      <c r="BX38"/>
      <c r="BY38"/>
      <c r="BZ38"/>
      <c r="CA38"/>
      <c r="CB38"/>
      <c r="CC38"/>
      <c r="CD38"/>
      <c r="CE38"/>
      <c r="CF38"/>
      <c r="CG38"/>
      <c r="CH38"/>
      <c r="CI38"/>
      <c r="CJ38"/>
      <c r="CK38"/>
      <c r="CL38"/>
      <c r="CM38"/>
      <c r="CN38"/>
      <c r="CO38"/>
      <c r="CP38"/>
      <c r="CQ38"/>
      <c r="CR38"/>
      <c r="CS38"/>
      <c r="CT38"/>
      <c r="CU38"/>
      <c r="CV38"/>
      <c r="CW38"/>
      <c r="CX38"/>
      <c r="CY38"/>
      <c r="CZ38"/>
      <c r="DA38"/>
      <c r="DB38"/>
      <c r="DC38"/>
      <c r="DD38"/>
      <c r="DE38"/>
      <c r="DF38"/>
      <c r="DG38"/>
      <c r="DH38"/>
      <c r="DI38"/>
      <c r="DJ38"/>
      <c r="DK38"/>
      <c r="DL38"/>
      <c r="DM38"/>
      <c r="DN38"/>
      <c r="DO38"/>
      <c r="DP38"/>
      <c r="DQ38"/>
      <c r="DR38"/>
      <c r="DS38"/>
      <c r="DT38"/>
      <c r="DU38"/>
      <c r="DV38"/>
      <c r="DW38"/>
      <c r="DX38"/>
      <c r="DY38"/>
      <c r="DZ38"/>
      <c r="EA38"/>
      <c r="EB38"/>
      <c r="EC38"/>
      <c r="ED38"/>
      <c r="EE38"/>
      <c r="EF38"/>
      <c r="EG38"/>
      <c r="EH38"/>
      <c r="EI38"/>
      <c r="EJ38"/>
      <c r="EK38"/>
      <c r="EL38"/>
      <c r="EM38"/>
      <c r="EN38"/>
      <c r="EO38"/>
      <c r="EP38"/>
      <c r="EQ38"/>
      <c r="ER38"/>
      <c r="ES38"/>
      <c r="ET38"/>
      <c r="EU38"/>
      <c r="EV38"/>
      <c r="EW38"/>
      <c r="EX38"/>
      <c r="EY38"/>
      <c r="EZ38"/>
      <c r="FA38"/>
      <c r="FB38"/>
      <c r="FC38"/>
      <c r="FD38"/>
      <c r="FE38"/>
      <c r="FF38"/>
      <c r="FG38"/>
      <c r="FH38"/>
      <c r="FI38"/>
      <c r="FJ38"/>
      <c r="FK38"/>
      <c r="FL38"/>
      <c r="FM38"/>
      <c r="FN38"/>
      <c r="FO38"/>
      <c r="FP38"/>
      <c r="FQ38"/>
      <c r="FR38"/>
      <c r="FS38"/>
      <c r="FT38"/>
      <c r="FU38"/>
      <c r="FV38"/>
      <c r="FW38"/>
      <c r="FX38"/>
      <c r="FY38"/>
      <c r="FZ38"/>
      <c r="GA38"/>
      <c r="GB38"/>
      <c r="GC38"/>
      <c r="GD38"/>
      <c r="GE38"/>
      <c r="GF38"/>
      <c r="GG38"/>
      <c r="GH38"/>
      <c r="GI38"/>
      <c r="GJ38"/>
      <c r="GK38"/>
      <c r="GL38"/>
      <c r="GM38"/>
      <c r="GN38"/>
      <c r="GO38"/>
      <c r="GP38"/>
      <c r="GQ38"/>
      <c r="GR38"/>
      <c r="GS38"/>
      <c r="GT38"/>
      <c r="GU38"/>
      <c r="GV38"/>
      <c r="GW38"/>
      <c r="GX38"/>
      <c r="GY38"/>
      <c r="GZ38"/>
      <c r="HA38"/>
      <c r="HB38"/>
      <c r="HC38"/>
      <c r="HD38"/>
      <c r="HE38"/>
      <c r="HF38"/>
      <c r="HG38"/>
      <c r="HH38"/>
      <c r="HI38"/>
      <c r="HJ38"/>
      <c r="HK38"/>
      <c r="HL38"/>
      <c r="HM38"/>
      <c r="HN38"/>
      <c r="HO38"/>
      <c r="HP38"/>
      <c r="HQ38"/>
      <c r="HR38"/>
      <c r="HS38"/>
      <c r="HT38"/>
      <c r="HU38"/>
      <c r="HV38"/>
      <c r="HW38"/>
      <c r="HX38"/>
      <c r="HY38"/>
      <c r="HZ38"/>
      <c r="IA38"/>
      <c r="IB38"/>
      <c r="IC38"/>
      <c r="ID38"/>
      <c r="IE38"/>
      <c r="IF38"/>
      <c r="IG38"/>
      <c r="IH38"/>
      <c r="II38"/>
      <c r="IJ38"/>
      <c r="IK38"/>
      <c r="IL38"/>
      <c r="IM38"/>
      <c r="IN38"/>
      <c r="IO38"/>
      <c r="IP38"/>
      <c r="IQ38"/>
      <c r="IR38"/>
      <c r="IS38"/>
      <c r="IT38"/>
      <c r="IU38"/>
      <c r="IV38"/>
      <c r="IW38"/>
      <c r="IX38"/>
      <c r="IY38"/>
      <c r="IZ38"/>
      <c r="JA38"/>
      <c r="JB38"/>
      <c r="JC38"/>
      <c r="JD38"/>
      <c r="JE38"/>
      <c r="JF38"/>
      <c r="JG38"/>
      <c r="JH38"/>
      <c r="JI38"/>
      <c r="JJ38"/>
      <c r="JK38"/>
      <c r="JL38"/>
      <c r="JM38"/>
      <c r="JN38"/>
      <c r="JO38"/>
      <c r="JP38"/>
      <c r="JQ38"/>
      <c r="JR38"/>
      <c r="JS38"/>
      <c r="JT38"/>
      <c r="JU38"/>
      <c r="JV38"/>
      <c r="JW38"/>
      <c r="JX38"/>
      <c r="JY38"/>
      <c r="JZ38"/>
      <c r="KA38"/>
      <c r="KB38"/>
      <c r="KC38"/>
      <c r="KD38"/>
      <c r="KE38"/>
      <c r="KF38"/>
      <c r="KG38"/>
      <c r="KH38"/>
      <c r="KI38"/>
      <c r="KJ38"/>
      <c r="KK38"/>
      <c r="KL38"/>
      <c r="KM38"/>
      <c r="KN38"/>
      <c r="KO38"/>
      <c r="KP38"/>
      <c r="KQ38"/>
      <c r="KR38"/>
      <c r="KS38"/>
      <c r="KT38"/>
      <c r="KU38"/>
      <c r="KV38"/>
      <c r="KW38"/>
      <c r="KX38"/>
      <c r="KY38"/>
      <c r="KZ38"/>
      <c r="LA38"/>
      <c r="LB38"/>
      <c r="LC38"/>
      <c r="LD38"/>
      <c r="LE38"/>
      <c r="LF38"/>
      <c r="LG38"/>
      <c r="LH38"/>
      <c r="LI38"/>
      <c r="LJ38"/>
      <c r="LK38"/>
      <c r="LL38"/>
      <c r="LM38"/>
      <c r="LN38"/>
      <c r="LO38"/>
      <c r="LP38"/>
      <c r="LQ38"/>
      <c r="LR38"/>
      <c r="LS38"/>
      <c r="LT38"/>
      <c r="LU38"/>
      <c r="LV38"/>
      <c r="LW38"/>
      <c r="LX38"/>
      <c r="LY38"/>
      <c r="LZ38"/>
      <c r="MA38"/>
      <c r="MB38"/>
      <c r="MC38"/>
      <c r="MD38"/>
      <c r="ME38"/>
      <c r="MF38"/>
      <c r="MG38"/>
      <c r="MH38"/>
      <c r="MI38"/>
      <c r="MJ38"/>
      <c r="MK38"/>
      <c r="ML38"/>
      <c r="MM38"/>
      <c r="MN38"/>
      <c r="MO38"/>
      <c r="MP38"/>
      <c r="MQ38"/>
      <c r="MR38"/>
      <c r="MS38"/>
      <c r="MT38"/>
      <c r="MU38"/>
      <c r="MV38"/>
      <c r="MW38"/>
      <c r="MX38"/>
      <c r="MY38"/>
      <c r="MZ38"/>
      <c r="NA38"/>
      <c r="NB38"/>
      <c r="NC38"/>
      <c r="ND38"/>
      <c r="NE38"/>
      <c r="NF38"/>
      <c r="NG38"/>
      <c r="NH38"/>
      <c r="NI38"/>
      <c r="NJ38"/>
      <c r="NK38"/>
      <c r="NL38"/>
      <c r="NM38"/>
      <c r="NN38"/>
      <c r="NO38"/>
      <c r="NP38"/>
      <c r="NQ38"/>
      <c r="NR38"/>
      <c r="NS38"/>
      <c r="NT38"/>
      <c r="NU38"/>
      <c r="NV38"/>
      <c r="NW38"/>
      <c r="NX38"/>
      <c r="NY38"/>
      <c r="NZ38"/>
      <c r="OA38"/>
      <c r="OB38"/>
      <c r="OC38"/>
      <c r="OD38"/>
      <c r="OE38"/>
      <c r="OF38"/>
      <c r="OG38"/>
      <c r="OH38"/>
      <c r="OI38"/>
      <c r="OJ38"/>
      <c r="OK38"/>
      <c r="OL38"/>
      <c r="OM38"/>
      <c r="ON38"/>
      <c r="OO38"/>
      <c r="OP38"/>
      <c r="OQ38"/>
      <c r="OR38"/>
      <c r="OS38"/>
      <c r="OT38"/>
      <c r="OU38"/>
      <c r="OV38"/>
      <c r="OW38"/>
      <c r="OX38"/>
      <c r="OY38"/>
      <c r="OZ38"/>
      <c r="PA38"/>
      <c r="PB38"/>
      <c r="PC38"/>
      <c r="PD38"/>
      <c r="PE38"/>
      <c r="PF38"/>
      <c r="PG38"/>
      <c r="PH38"/>
      <c r="PI38"/>
      <c r="PJ38"/>
      <c r="PK38"/>
      <c r="PL38"/>
      <c r="PM38"/>
      <c r="PN38"/>
      <c r="PO38"/>
      <c r="PP38"/>
      <c r="PQ38"/>
      <c r="PR38"/>
      <c r="PS38"/>
      <c r="PT38"/>
      <c r="PU38"/>
      <c r="PV38"/>
      <c r="PW38"/>
      <c r="PX38"/>
      <c r="PY38"/>
      <c r="PZ38"/>
      <c r="QA38"/>
      <c r="QB38"/>
      <c r="QC38"/>
      <c r="QD38"/>
      <c r="QE38"/>
      <c r="QF38"/>
      <c r="QG38"/>
      <c r="QH38"/>
      <c r="QI38"/>
      <c r="QJ38"/>
      <c r="QK38"/>
      <c r="QL38"/>
      <c r="QM38"/>
      <c r="QN38"/>
      <c r="QO38"/>
      <c r="QP38"/>
      <c r="QQ38"/>
      <c r="QR38"/>
      <c r="QS38"/>
      <c r="QT38"/>
      <c r="QU38"/>
      <c r="QV38"/>
      <c r="QW38"/>
      <c r="QX38"/>
      <c r="QY38"/>
      <c r="QZ38"/>
      <c r="RA38"/>
      <c r="RB38"/>
      <c r="RC38"/>
      <c r="RD38"/>
      <c r="RE38"/>
      <c r="RF38"/>
      <c r="RG38"/>
      <c r="RH38"/>
      <c r="RI38"/>
      <c r="RJ38"/>
      <c r="RK38"/>
      <c r="RL38"/>
    </row>
    <row r="39" spans="1:480" s="13" customFormat="1" ht="74.25" customHeight="1" x14ac:dyDescent="0.35">
      <c r="A39" s="34" t="s">
        <v>21</v>
      </c>
      <c r="B39" s="34" t="s">
        <v>126</v>
      </c>
      <c r="C39" s="34" t="s">
        <v>19</v>
      </c>
      <c r="D39" s="26" t="s">
        <v>125</v>
      </c>
      <c r="E39" s="112" t="s">
        <v>26</v>
      </c>
      <c r="F39" s="34" t="s">
        <v>27</v>
      </c>
      <c r="G39" s="113">
        <v>0</v>
      </c>
      <c r="H39" s="135" t="s">
        <v>13</v>
      </c>
      <c r="I39" s="129">
        <v>1</v>
      </c>
      <c r="J39" s="106">
        <v>0</v>
      </c>
      <c r="K39" s="242">
        <v>0</v>
      </c>
      <c r="L39" s="242">
        <v>7862.44</v>
      </c>
      <c r="M39" s="242">
        <v>0</v>
      </c>
      <c r="N39" s="52"/>
      <c r="O39" s="52"/>
      <c r="P39" s="52"/>
      <c r="Q39" s="158"/>
      <c r="R39" s="1"/>
      <c r="S39"/>
      <c r="T39"/>
      <c r="U39"/>
      <c r="V39"/>
      <c r="W39"/>
      <c r="X39"/>
      <c r="Y39"/>
      <c r="Z39"/>
      <c r="AA39"/>
      <c r="AB39"/>
      <c r="AC39"/>
      <c r="AD39"/>
      <c r="AE39"/>
      <c r="AF39"/>
      <c r="AG39"/>
      <c r="AH39"/>
      <c r="AI39"/>
      <c r="AJ39"/>
      <c r="AK39"/>
      <c r="AL39"/>
      <c r="AM39"/>
      <c r="AN39"/>
      <c r="AO39"/>
      <c r="AP39"/>
      <c r="AQ39"/>
      <c r="AR39"/>
      <c r="AS39"/>
      <c r="AT39"/>
      <c r="AU39"/>
      <c r="AV39"/>
      <c r="AW39"/>
      <c r="AX39"/>
      <c r="AY39"/>
      <c r="AZ39"/>
      <c r="BA39"/>
      <c r="BB39"/>
      <c r="BC39"/>
      <c r="BD39"/>
      <c r="BE39"/>
      <c r="BF39"/>
      <c r="BG39"/>
      <c r="BH39"/>
      <c r="BI39"/>
      <c r="BJ39"/>
      <c r="BK39"/>
      <c r="BL39"/>
      <c r="BM39"/>
      <c r="BN39"/>
      <c r="BO39"/>
      <c r="BP39"/>
      <c r="BQ39"/>
      <c r="BR39"/>
      <c r="BS39"/>
      <c r="BT39"/>
      <c r="BU39"/>
      <c r="BV39"/>
      <c r="BW39"/>
      <c r="BX39"/>
      <c r="BY39"/>
      <c r="BZ39"/>
      <c r="CA39"/>
      <c r="CB39"/>
      <c r="CC39"/>
      <c r="CD39"/>
      <c r="CE39"/>
      <c r="CF39"/>
      <c r="CG39"/>
      <c r="CH39"/>
      <c r="CI39"/>
      <c r="CJ39"/>
      <c r="CK39"/>
      <c r="CL39"/>
      <c r="CM39"/>
      <c r="CN39"/>
      <c r="CO39"/>
      <c r="CP39"/>
      <c r="CQ39"/>
      <c r="CR39"/>
      <c r="CS39"/>
      <c r="CT39"/>
      <c r="CU39"/>
      <c r="CV39"/>
      <c r="CW39"/>
      <c r="CX39"/>
      <c r="CY39"/>
      <c r="CZ39"/>
      <c r="DA39"/>
      <c r="DB39"/>
      <c r="DC39"/>
      <c r="DD39"/>
      <c r="DE39"/>
      <c r="DF39"/>
      <c r="DG39"/>
      <c r="DH39"/>
      <c r="DI39"/>
      <c r="DJ39"/>
      <c r="DK39"/>
      <c r="DL39"/>
      <c r="DM39"/>
      <c r="DN39"/>
      <c r="DO39"/>
      <c r="DP39"/>
      <c r="DQ39"/>
      <c r="DR39"/>
      <c r="DS39"/>
      <c r="DT39"/>
      <c r="DU39"/>
      <c r="DV39"/>
      <c r="DW39"/>
      <c r="DX39"/>
      <c r="DY39"/>
      <c r="DZ39"/>
      <c r="EA39"/>
      <c r="EB39"/>
      <c r="EC39"/>
      <c r="ED39"/>
      <c r="EE39"/>
      <c r="EF39"/>
      <c r="EG39"/>
      <c r="EH39"/>
      <c r="EI39"/>
      <c r="EJ39"/>
      <c r="EK39"/>
      <c r="EL39"/>
      <c r="EM39"/>
      <c r="EN39"/>
      <c r="EO39"/>
      <c r="EP39"/>
      <c r="EQ39"/>
      <c r="ER39"/>
      <c r="ES39"/>
      <c r="ET39"/>
      <c r="EU39"/>
      <c r="EV39"/>
      <c r="EW39"/>
      <c r="EX39"/>
      <c r="EY39"/>
      <c r="EZ39"/>
      <c r="FA39"/>
      <c r="FB39"/>
      <c r="FC39"/>
      <c r="FD39"/>
      <c r="FE39"/>
      <c r="FF39"/>
      <c r="FG39"/>
      <c r="FH39"/>
      <c r="FI39"/>
      <c r="FJ39"/>
      <c r="FK39"/>
      <c r="FL39"/>
      <c r="FM39"/>
      <c r="FN39"/>
      <c r="FO39"/>
      <c r="FP39"/>
      <c r="FQ39"/>
      <c r="FR39"/>
      <c r="FS39"/>
      <c r="FT39"/>
      <c r="FU39"/>
      <c r="FV39"/>
      <c r="FW39"/>
      <c r="FX39"/>
      <c r="FY39"/>
      <c r="FZ39"/>
      <c r="GA39"/>
      <c r="GB39"/>
      <c r="GC39"/>
      <c r="GD39"/>
      <c r="GE39"/>
      <c r="GF39"/>
      <c r="GG39"/>
      <c r="GH39"/>
      <c r="GI39"/>
      <c r="GJ39"/>
      <c r="GK39"/>
      <c r="GL39"/>
      <c r="GM39"/>
      <c r="GN39"/>
      <c r="GO39"/>
      <c r="GP39"/>
      <c r="GQ39"/>
      <c r="GR39"/>
      <c r="GS39"/>
      <c r="GT39"/>
      <c r="GU39"/>
      <c r="GV39"/>
      <c r="GW39"/>
      <c r="GX39"/>
      <c r="GY39"/>
      <c r="GZ39"/>
      <c r="HA39"/>
      <c r="HB39"/>
      <c r="HC39"/>
      <c r="HD39"/>
      <c r="HE39"/>
      <c r="HF39"/>
      <c r="HG39"/>
      <c r="HH39"/>
      <c r="HI39"/>
      <c r="HJ39"/>
      <c r="HK39"/>
      <c r="HL39"/>
      <c r="HM39"/>
      <c r="HN39"/>
      <c r="HO39"/>
      <c r="HP39"/>
      <c r="HQ39"/>
      <c r="HR39"/>
      <c r="HS39"/>
      <c r="HT39"/>
      <c r="HU39"/>
      <c r="HV39"/>
      <c r="HW39"/>
      <c r="HX39"/>
      <c r="HY39"/>
      <c r="HZ39"/>
      <c r="IA39"/>
      <c r="IB39"/>
      <c r="IC39"/>
      <c r="ID39"/>
      <c r="IE39"/>
      <c r="IF39"/>
      <c r="IG39"/>
      <c r="IH39"/>
      <c r="II39"/>
      <c r="IJ39"/>
      <c r="IK39"/>
      <c r="IL39"/>
      <c r="IM39"/>
      <c r="IN39"/>
      <c r="IO39"/>
      <c r="IP39"/>
      <c r="IQ39"/>
      <c r="IR39"/>
      <c r="IS39"/>
      <c r="IT39"/>
      <c r="IU39"/>
      <c r="IV39"/>
      <c r="IW39"/>
      <c r="IX39"/>
      <c r="IY39"/>
      <c r="IZ39"/>
      <c r="JA39"/>
      <c r="JB39"/>
      <c r="JC39"/>
      <c r="JD39"/>
      <c r="JE39"/>
      <c r="JF39"/>
      <c r="JG39"/>
      <c r="JH39"/>
      <c r="JI39"/>
      <c r="JJ39"/>
      <c r="JK39"/>
      <c r="JL39"/>
      <c r="JM39"/>
      <c r="JN39"/>
      <c r="JO39"/>
      <c r="JP39"/>
      <c r="JQ39"/>
      <c r="JR39"/>
      <c r="JS39"/>
      <c r="JT39"/>
      <c r="JU39"/>
      <c r="JV39"/>
      <c r="JW39"/>
      <c r="JX39"/>
      <c r="JY39"/>
      <c r="JZ39"/>
      <c r="KA39"/>
      <c r="KB39"/>
      <c r="KC39"/>
      <c r="KD39"/>
      <c r="KE39"/>
      <c r="KF39"/>
      <c r="KG39"/>
      <c r="KH39"/>
      <c r="KI39"/>
      <c r="KJ39"/>
      <c r="KK39"/>
      <c r="KL39"/>
      <c r="KM39"/>
      <c r="KN39"/>
      <c r="KO39"/>
      <c r="KP39"/>
      <c r="KQ39"/>
      <c r="KR39"/>
      <c r="KS39"/>
      <c r="KT39"/>
      <c r="KU39"/>
      <c r="KV39"/>
      <c r="KW39"/>
      <c r="KX39"/>
      <c r="KY39"/>
      <c r="KZ39"/>
      <c r="LA39"/>
      <c r="LB39"/>
      <c r="LC39"/>
      <c r="LD39"/>
      <c r="LE39"/>
      <c r="LF39"/>
      <c r="LG39"/>
      <c r="LH39"/>
      <c r="LI39"/>
      <c r="LJ39"/>
      <c r="LK39"/>
      <c r="LL39"/>
      <c r="LM39"/>
      <c r="LN39"/>
      <c r="LO39"/>
      <c r="LP39"/>
      <c r="LQ39"/>
      <c r="LR39"/>
      <c r="LS39"/>
      <c r="LT39"/>
      <c r="LU39"/>
      <c r="LV39"/>
      <c r="LW39"/>
      <c r="LX39"/>
      <c r="LY39"/>
      <c r="LZ39"/>
      <c r="MA39"/>
      <c r="MB39"/>
      <c r="MC39"/>
      <c r="MD39"/>
      <c r="ME39"/>
      <c r="MF39"/>
      <c r="MG39"/>
      <c r="MH39"/>
      <c r="MI39"/>
      <c r="MJ39"/>
      <c r="MK39"/>
      <c r="ML39"/>
      <c r="MM39"/>
      <c r="MN39"/>
      <c r="MO39"/>
      <c r="MP39"/>
      <c r="MQ39"/>
      <c r="MR39"/>
      <c r="MS39"/>
      <c r="MT39"/>
      <c r="MU39"/>
      <c r="MV39"/>
      <c r="MW39"/>
      <c r="MX39"/>
      <c r="MY39"/>
      <c r="MZ39"/>
      <c r="NA39"/>
      <c r="NB39"/>
      <c r="NC39"/>
      <c r="ND39"/>
      <c r="NE39"/>
      <c r="NF39"/>
      <c r="NG39"/>
      <c r="NH39"/>
      <c r="NI39"/>
      <c r="NJ39"/>
      <c r="NK39"/>
      <c r="NL39"/>
      <c r="NM39"/>
      <c r="NN39"/>
      <c r="NO39"/>
      <c r="NP39"/>
      <c r="NQ39"/>
      <c r="NR39"/>
      <c r="NS39"/>
      <c r="NT39"/>
      <c r="NU39"/>
      <c r="NV39"/>
      <c r="NW39"/>
      <c r="NX39"/>
      <c r="NY39"/>
      <c r="NZ39"/>
      <c r="OA39"/>
      <c r="OB39"/>
      <c r="OC39"/>
      <c r="OD39"/>
      <c r="OE39"/>
      <c r="OF39"/>
      <c r="OG39"/>
      <c r="OH39"/>
      <c r="OI39"/>
      <c r="OJ39"/>
      <c r="OK39"/>
      <c r="OL39"/>
      <c r="OM39"/>
      <c r="ON39"/>
      <c r="OO39"/>
      <c r="OP39"/>
      <c r="OQ39"/>
      <c r="OR39"/>
      <c r="OS39"/>
      <c r="OT39"/>
      <c r="OU39"/>
      <c r="OV39"/>
      <c r="OW39"/>
      <c r="OX39"/>
      <c r="OY39"/>
      <c r="OZ39"/>
      <c r="PA39"/>
      <c r="PB39"/>
      <c r="PC39"/>
      <c r="PD39"/>
      <c r="PE39"/>
      <c r="PF39"/>
      <c r="PG39"/>
      <c r="PH39"/>
      <c r="PI39"/>
      <c r="PJ39"/>
      <c r="PK39"/>
      <c r="PL39"/>
      <c r="PM39"/>
      <c r="PN39"/>
      <c r="PO39"/>
      <c r="PP39"/>
      <c r="PQ39"/>
      <c r="PR39"/>
      <c r="PS39"/>
      <c r="PT39"/>
      <c r="PU39"/>
      <c r="PV39"/>
      <c r="PW39"/>
      <c r="PX39"/>
      <c r="PY39"/>
      <c r="PZ39"/>
      <c r="QA39"/>
      <c r="QB39"/>
      <c r="QC39"/>
      <c r="QD39"/>
      <c r="QE39"/>
      <c r="QF39"/>
      <c r="QG39"/>
      <c r="QH39"/>
      <c r="QI39"/>
      <c r="QJ39"/>
      <c r="QK39"/>
      <c r="QL39"/>
      <c r="QM39"/>
      <c r="QN39"/>
      <c r="QO39"/>
      <c r="QP39"/>
      <c r="QQ39"/>
      <c r="QR39"/>
      <c r="QS39"/>
      <c r="QT39"/>
      <c r="QU39"/>
      <c r="QV39"/>
      <c r="QW39"/>
      <c r="QX39"/>
      <c r="QY39"/>
      <c r="QZ39"/>
      <c r="RA39"/>
      <c r="RB39"/>
      <c r="RC39"/>
      <c r="RD39"/>
      <c r="RE39"/>
      <c r="RF39"/>
      <c r="RG39"/>
      <c r="RH39"/>
      <c r="RI39"/>
      <c r="RJ39"/>
      <c r="RK39"/>
      <c r="RL39"/>
    </row>
    <row r="40" spans="1:480" s="13" customFormat="1" ht="74.25" customHeight="1" x14ac:dyDescent="0.35">
      <c r="A40" s="34" t="s">
        <v>21</v>
      </c>
      <c r="B40" s="34" t="s">
        <v>235</v>
      </c>
      <c r="C40" s="34" t="s">
        <v>73</v>
      </c>
      <c r="D40" s="110" t="s">
        <v>234</v>
      </c>
      <c r="E40" s="112" t="s">
        <v>236</v>
      </c>
      <c r="F40" s="34" t="s">
        <v>27</v>
      </c>
      <c r="G40" s="113">
        <v>0</v>
      </c>
      <c r="H40" s="135" t="s">
        <v>13</v>
      </c>
      <c r="I40" s="129">
        <v>0</v>
      </c>
      <c r="J40" s="106">
        <v>1</v>
      </c>
      <c r="K40" s="242">
        <v>0</v>
      </c>
      <c r="L40" s="242">
        <v>0</v>
      </c>
      <c r="M40" s="242">
        <v>5862.88</v>
      </c>
      <c r="N40" s="128"/>
      <c r="O40" s="128"/>
      <c r="P40" s="128"/>
      <c r="Q40" s="168"/>
      <c r="R40" s="1"/>
      <c r="S40"/>
      <c r="T40"/>
      <c r="U40"/>
      <c r="V40"/>
      <c r="W40"/>
      <c r="X40"/>
      <c r="Y40"/>
      <c r="Z40"/>
      <c r="AA40"/>
      <c r="AB40"/>
      <c r="AC40"/>
      <c r="AD40"/>
      <c r="AE40"/>
      <c r="AF40"/>
      <c r="AG40"/>
      <c r="AH40"/>
      <c r="AI40"/>
      <c r="AJ40"/>
      <c r="AK40"/>
      <c r="AL40"/>
      <c r="AM40"/>
      <c r="AN40"/>
      <c r="AO40"/>
      <c r="AP40"/>
      <c r="AQ40"/>
      <c r="AR40"/>
      <c r="AS40"/>
      <c r="AT40"/>
      <c r="AU40"/>
      <c r="AV40"/>
      <c r="AW40"/>
      <c r="AX40"/>
      <c r="AY40"/>
      <c r="AZ40"/>
      <c r="BA40"/>
      <c r="BB40"/>
      <c r="BC40"/>
      <c r="BD40"/>
      <c r="BE40"/>
      <c r="BF40"/>
      <c r="BG40"/>
      <c r="BH40"/>
      <c r="BI40"/>
      <c r="BJ40"/>
      <c r="BK40"/>
      <c r="BL40"/>
      <c r="BM40"/>
      <c r="BN40"/>
      <c r="BO40"/>
      <c r="BP40"/>
      <c r="BQ40"/>
      <c r="BR40"/>
      <c r="BS40"/>
      <c r="BT40"/>
      <c r="BU40"/>
      <c r="BV40"/>
      <c r="BW40"/>
      <c r="BX40"/>
      <c r="BY40"/>
      <c r="BZ40"/>
      <c r="CA40"/>
      <c r="CB40"/>
      <c r="CC40"/>
      <c r="CD40"/>
      <c r="CE40"/>
      <c r="CF40"/>
      <c r="CG40"/>
      <c r="CH40"/>
      <c r="CI40"/>
      <c r="CJ40"/>
      <c r="CK40"/>
      <c r="CL40"/>
      <c r="CM40"/>
      <c r="CN40"/>
      <c r="CO40"/>
      <c r="CP40"/>
      <c r="CQ40"/>
      <c r="CR40"/>
      <c r="CS40"/>
      <c r="CT40"/>
      <c r="CU40"/>
      <c r="CV40"/>
      <c r="CW40"/>
      <c r="CX40"/>
      <c r="CY40"/>
      <c r="CZ40"/>
      <c r="DA40"/>
      <c r="DB40"/>
      <c r="DC40"/>
      <c r="DD40"/>
      <c r="DE40"/>
      <c r="DF40"/>
      <c r="DG40"/>
      <c r="DH40"/>
      <c r="DI40"/>
      <c r="DJ40"/>
      <c r="DK40"/>
      <c r="DL40"/>
      <c r="DM40"/>
      <c r="DN40"/>
      <c r="DO40"/>
      <c r="DP40"/>
      <c r="DQ40"/>
      <c r="DR40"/>
      <c r="DS40"/>
      <c r="DT40"/>
      <c r="DU40"/>
      <c r="DV40"/>
      <c r="DW40"/>
      <c r="DX40"/>
      <c r="DY40"/>
      <c r="DZ40"/>
      <c r="EA40"/>
      <c r="EB40"/>
      <c r="EC40"/>
      <c r="ED40"/>
      <c r="EE40"/>
      <c r="EF40"/>
      <c r="EG40"/>
      <c r="EH40"/>
      <c r="EI40"/>
      <c r="EJ40"/>
      <c r="EK40"/>
      <c r="EL40"/>
      <c r="EM40"/>
      <c r="EN40"/>
      <c r="EO40"/>
      <c r="EP40"/>
      <c r="EQ40"/>
      <c r="ER40"/>
      <c r="ES40"/>
      <c r="ET40"/>
      <c r="EU40"/>
      <c r="EV40"/>
      <c r="EW40"/>
      <c r="EX40"/>
      <c r="EY40"/>
      <c r="EZ40"/>
      <c r="FA40"/>
      <c r="FB40"/>
      <c r="FC40"/>
      <c r="FD40"/>
      <c r="FE40"/>
      <c r="FF40"/>
      <c r="FG40"/>
      <c r="FH40"/>
      <c r="FI40"/>
      <c r="FJ40"/>
      <c r="FK40"/>
      <c r="FL40"/>
      <c r="FM40"/>
      <c r="FN40"/>
      <c r="FO40"/>
      <c r="FP40"/>
      <c r="FQ40"/>
      <c r="FR40"/>
      <c r="FS40"/>
      <c r="FT40"/>
      <c r="FU40"/>
      <c r="FV40"/>
      <c r="FW40"/>
      <c r="FX40"/>
      <c r="FY40"/>
      <c r="FZ40"/>
      <c r="GA40"/>
      <c r="GB40"/>
      <c r="GC40"/>
      <c r="GD40"/>
      <c r="GE40"/>
      <c r="GF40"/>
      <c r="GG40"/>
      <c r="GH40"/>
      <c r="GI40"/>
      <c r="GJ40"/>
      <c r="GK40"/>
      <c r="GL40"/>
      <c r="GM40"/>
      <c r="GN40"/>
      <c r="GO40"/>
      <c r="GP40"/>
      <c r="GQ40"/>
      <c r="GR40"/>
      <c r="GS40"/>
      <c r="GT40"/>
      <c r="GU40"/>
      <c r="GV40"/>
      <c r="GW40"/>
      <c r="GX40"/>
      <c r="GY40"/>
      <c r="GZ40"/>
      <c r="HA40"/>
      <c r="HB40"/>
      <c r="HC40"/>
      <c r="HD40"/>
      <c r="HE40"/>
      <c r="HF40"/>
      <c r="HG40"/>
      <c r="HH40"/>
      <c r="HI40"/>
      <c r="HJ40"/>
      <c r="HK40"/>
      <c r="HL40"/>
      <c r="HM40"/>
      <c r="HN40"/>
      <c r="HO40"/>
      <c r="HP40"/>
      <c r="HQ40"/>
      <c r="HR40"/>
      <c r="HS40"/>
      <c r="HT40"/>
      <c r="HU40"/>
      <c r="HV40"/>
      <c r="HW40"/>
      <c r="HX40"/>
      <c r="HY40"/>
      <c r="HZ40"/>
      <c r="IA40"/>
      <c r="IB40"/>
      <c r="IC40"/>
      <c r="ID40"/>
      <c r="IE40"/>
      <c r="IF40"/>
      <c r="IG40"/>
      <c r="IH40"/>
      <c r="II40"/>
      <c r="IJ40"/>
      <c r="IK40"/>
      <c r="IL40"/>
      <c r="IM40"/>
      <c r="IN40"/>
      <c r="IO40"/>
      <c r="IP40"/>
      <c r="IQ40"/>
      <c r="IR40"/>
      <c r="IS40"/>
      <c r="IT40"/>
      <c r="IU40"/>
      <c r="IV40"/>
      <c r="IW40"/>
      <c r="IX40"/>
      <c r="IY40"/>
      <c r="IZ40"/>
      <c r="JA40"/>
      <c r="JB40"/>
      <c r="JC40"/>
      <c r="JD40"/>
      <c r="JE40"/>
      <c r="JF40"/>
      <c r="JG40"/>
      <c r="JH40"/>
      <c r="JI40"/>
      <c r="JJ40"/>
      <c r="JK40"/>
      <c r="JL40"/>
      <c r="JM40"/>
      <c r="JN40"/>
      <c r="JO40"/>
      <c r="JP40"/>
      <c r="JQ40"/>
      <c r="JR40"/>
      <c r="JS40"/>
      <c r="JT40"/>
      <c r="JU40"/>
      <c r="JV40"/>
      <c r="JW40"/>
      <c r="JX40"/>
      <c r="JY40"/>
      <c r="JZ40"/>
      <c r="KA40"/>
      <c r="KB40"/>
      <c r="KC40"/>
      <c r="KD40"/>
      <c r="KE40"/>
      <c r="KF40"/>
      <c r="KG40"/>
      <c r="KH40"/>
      <c r="KI40"/>
      <c r="KJ40"/>
      <c r="KK40"/>
      <c r="KL40"/>
      <c r="KM40"/>
      <c r="KN40"/>
      <c r="KO40"/>
      <c r="KP40"/>
      <c r="KQ40"/>
      <c r="KR40"/>
      <c r="KS40"/>
      <c r="KT40"/>
      <c r="KU40"/>
      <c r="KV40"/>
      <c r="KW40"/>
      <c r="KX40"/>
      <c r="KY40"/>
      <c r="KZ40"/>
      <c r="LA40"/>
      <c r="LB40"/>
      <c r="LC40"/>
      <c r="LD40"/>
      <c r="LE40"/>
      <c r="LF40"/>
      <c r="LG40"/>
      <c r="LH40"/>
      <c r="LI40"/>
      <c r="LJ40"/>
      <c r="LK40"/>
      <c r="LL40"/>
      <c r="LM40"/>
      <c r="LN40"/>
      <c r="LO40"/>
      <c r="LP40"/>
      <c r="LQ40"/>
      <c r="LR40"/>
      <c r="LS40"/>
      <c r="LT40"/>
      <c r="LU40"/>
      <c r="LV40"/>
      <c r="LW40"/>
      <c r="LX40"/>
      <c r="LY40"/>
      <c r="LZ40"/>
      <c r="MA40"/>
      <c r="MB40"/>
      <c r="MC40"/>
      <c r="MD40"/>
      <c r="ME40"/>
      <c r="MF40"/>
      <c r="MG40"/>
      <c r="MH40"/>
      <c r="MI40"/>
      <c r="MJ40"/>
      <c r="MK40"/>
      <c r="ML40"/>
      <c r="MM40"/>
      <c r="MN40"/>
      <c r="MO40"/>
      <c r="MP40"/>
      <c r="MQ40"/>
      <c r="MR40"/>
      <c r="MS40"/>
      <c r="MT40"/>
      <c r="MU40"/>
      <c r="MV40"/>
      <c r="MW40"/>
      <c r="MX40"/>
      <c r="MY40"/>
      <c r="MZ40"/>
      <c r="NA40"/>
      <c r="NB40"/>
      <c r="NC40"/>
      <c r="ND40"/>
      <c r="NE40"/>
      <c r="NF40"/>
      <c r="NG40"/>
      <c r="NH40"/>
      <c r="NI40"/>
      <c r="NJ40"/>
      <c r="NK40"/>
      <c r="NL40"/>
      <c r="NM40"/>
      <c r="NN40"/>
      <c r="NO40"/>
      <c r="NP40"/>
      <c r="NQ40"/>
      <c r="NR40"/>
      <c r="NS40"/>
      <c r="NT40"/>
      <c r="NU40"/>
      <c r="NV40"/>
      <c r="NW40"/>
      <c r="NX40"/>
      <c r="NY40"/>
      <c r="NZ40"/>
      <c r="OA40"/>
      <c r="OB40"/>
      <c r="OC40"/>
      <c r="OD40"/>
      <c r="OE40"/>
      <c r="OF40"/>
      <c r="OG40"/>
      <c r="OH40"/>
      <c r="OI40"/>
      <c r="OJ40"/>
      <c r="OK40"/>
      <c r="OL40"/>
      <c r="OM40"/>
      <c r="ON40"/>
      <c r="OO40"/>
      <c r="OP40"/>
      <c r="OQ40"/>
      <c r="OR40"/>
      <c r="OS40"/>
      <c r="OT40"/>
      <c r="OU40"/>
      <c r="OV40"/>
      <c r="OW40"/>
      <c r="OX40"/>
      <c r="OY40"/>
      <c r="OZ40"/>
      <c r="PA40"/>
      <c r="PB40"/>
      <c r="PC40"/>
      <c r="PD40"/>
      <c r="PE40"/>
      <c r="PF40"/>
      <c r="PG40"/>
      <c r="PH40"/>
      <c r="PI40"/>
      <c r="PJ40"/>
      <c r="PK40"/>
      <c r="PL40"/>
      <c r="PM40"/>
      <c r="PN40"/>
      <c r="PO40"/>
      <c r="PP40"/>
      <c r="PQ40"/>
      <c r="PR40"/>
      <c r="PS40"/>
      <c r="PT40"/>
      <c r="PU40"/>
      <c r="PV40"/>
      <c r="PW40"/>
      <c r="PX40"/>
      <c r="PY40"/>
      <c r="PZ40"/>
      <c r="QA40"/>
      <c r="QB40"/>
      <c r="QC40"/>
      <c r="QD40"/>
      <c r="QE40"/>
      <c r="QF40"/>
      <c r="QG40"/>
      <c r="QH40"/>
      <c r="QI40"/>
      <c r="QJ40"/>
      <c r="QK40"/>
      <c r="QL40"/>
      <c r="QM40"/>
      <c r="QN40"/>
      <c r="QO40"/>
      <c r="QP40"/>
      <c r="QQ40"/>
      <c r="QR40"/>
      <c r="QS40"/>
      <c r="QT40"/>
      <c r="QU40"/>
      <c r="QV40"/>
      <c r="QW40"/>
      <c r="QX40"/>
      <c r="QY40"/>
      <c r="QZ40"/>
      <c r="RA40"/>
      <c r="RB40"/>
      <c r="RC40"/>
      <c r="RD40"/>
      <c r="RE40"/>
      <c r="RF40"/>
      <c r="RG40"/>
      <c r="RH40"/>
      <c r="RI40"/>
      <c r="RJ40"/>
      <c r="RK40"/>
      <c r="RL40"/>
    </row>
    <row r="41" spans="1:480" s="13" customFormat="1" ht="122.25" customHeight="1" x14ac:dyDescent="0.25">
      <c r="A41" s="34" t="s">
        <v>21</v>
      </c>
      <c r="B41" s="34" t="s">
        <v>193</v>
      </c>
      <c r="C41" s="34" t="s">
        <v>19</v>
      </c>
      <c r="D41" s="97" t="s">
        <v>194</v>
      </c>
      <c r="E41" s="103" t="s">
        <v>23</v>
      </c>
      <c r="F41" s="34" t="s">
        <v>18</v>
      </c>
      <c r="G41" s="113" t="s">
        <v>195</v>
      </c>
      <c r="H41" s="135" t="s">
        <v>13</v>
      </c>
      <c r="I41" s="129">
        <v>0</v>
      </c>
      <c r="J41" s="106">
        <v>0</v>
      </c>
      <c r="K41" s="242">
        <v>794.92</v>
      </c>
      <c r="L41" s="242">
        <v>0</v>
      </c>
      <c r="M41" s="242">
        <v>0</v>
      </c>
      <c r="N41" s="102"/>
      <c r="O41" s="102"/>
      <c r="P41" s="102"/>
      <c r="Q41" s="172"/>
      <c r="R41"/>
      <c r="S41"/>
      <c r="T41"/>
      <c r="U41"/>
      <c r="V41"/>
      <c r="W41"/>
      <c r="X41"/>
      <c r="Y41"/>
      <c r="Z41"/>
      <c r="AA41"/>
      <c r="AB41"/>
      <c r="AC41"/>
      <c r="AD41"/>
      <c r="AE41"/>
      <c r="AF41"/>
      <c r="AG41"/>
      <c r="AH41"/>
      <c r="AI41"/>
      <c r="AJ41"/>
      <c r="AK41"/>
      <c r="AL41"/>
      <c r="AM41"/>
      <c r="AN41"/>
      <c r="AO41"/>
      <c r="AP41"/>
      <c r="AQ41"/>
      <c r="AR41"/>
      <c r="AS41"/>
      <c r="AT41"/>
      <c r="AU41"/>
      <c r="AV41"/>
      <c r="AW41"/>
      <c r="AX41"/>
      <c r="AY41"/>
      <c r="AZ41"/>
      <c r="BA41"/>
      <c r="BB41"/>
      <c r="BC41"/>
      <c r="BD41"/>
      <c r="BE41"/>
      <c r="BF41"/>
      <c r="BG41"/>
      <c r="BH41"/>
      <c r="BI41"/>
      <c r="BJ41"/>
      <c r="BK41"/>
      <c r="BL41"/>
      <c r="BM41"/>
      <c r="BN41"/>
      <c r="BO41"/>
      <c r="BP41"/>
      <c r="BQ41"/>
      <c r="BR41"/>
      <c r="BS41"/>
      <c r="BT41"/>
      <c r="BU41"/>
      <c r="BV41"/>
      <c r="BW41"/>
      <c r="BX41"/>
      <c r="BY41"/>
      <c r="BZ41"/>
      <c r="CA41"/>
      <c r="CB41"/>
      <c r="CC41"/>
      <c r="CD41"/>
      <c r="CE41"/>
      <c r="CF41"/>
      <c r="CG41"/>
      <c r="CH41"/>
      <c r="CI41"/>
      <c r="CJ41"/>
      <c r="CK41"/>
      <c r="CL41"/>
      <c r="CM41"/>
      <c r="CN41"/>
      <c r="CO41"/>
      <c r="CP41"/>
      <c r="CQ41"/>
      <c r="CR41"/>
      <c r="CS41"/>
      <c r="CT41"/>
      <c r="CU41"/>
      <c r="CV41"/>
      <c r="CW41"/>
      <c r="CX41"/>
      <c r="CY41"/>
      <c r="CZ41"/>
      <c r="DA41"/>
      <c r="DB41"/>
      <c r="DC41"/>
      <c r="DD41"/>
      <c r="DE41"/>
      <c r="DF41"/>
      <c r="DG41"/>
      <c r="DH41"/>
      <c r="DI41"/>
      <c r="DJ41"/>
      <c r="DK41"/>
      <c r="DL41"/>
      <c r="DM41"/>
      <c r="DN41"/>
      <c r="DO41"/>
      <c r="DP41"/>
      <c r="DQ41"/>
      <c r="DR41"/>
      <c r="DS41"/>
      <c r="DT41"/>
      <c r="DU41"/>
      <c r="DV41"/>
      <c r="DW41"/>
      <c r="DX41"/>
      <c r="DY41"/>
      <c r="DZ41"/>
      <c r="EA41"/>
      <c r="EB41"/>
      <c r="EC41"/>
      <c r="ED41"/>
      <c r="EE41"/>
      <c r="EF41"/>
      <c r="EG41"/>
      <c r="EH41"/>
      <c r="EI41"/>
      <c r="EJ41"/>
      <c r="EK41"/>
      <c r="EL41"/>
      <c r="EM41"/>
      <c r="EN41"/>
      <c r="EO41"/>
      <c r="EP41"/>
      <c r="EQ41"/>
      <c r="ER41"/>
      <c r="ES41"/>
      <c r="ET41"/>
      <c r="EU41"/>
      <c r="EV41"/>
      <c r="EW41"/>
      <c r="EX41"/>
      <c r="EY41"/>
      <c r="EZ41"/>
      <c r="FA41"/>
      <c r="FB41"/>
      <c r="FC41"/>
      <c r="FD41"/>
      <c r="FE41"/>
      <c r="FF41"/>
      <c r="FG41"/>
      <c r="FH41"/>
      <c r="FI41"/>
      <c r="FJ41"/>
      <c r="FK41"/>
      <c r="FL41"/>
      <c r="FM41"/>
      <c r="FN41"/>
      <c r="FO41"/>
      <c r="FP41"/>
      <c r="FQ41"/>
      <c r="FR41"/>
      <c r="FS41"/>
      <c r="FT41"/>
      <c r="FU41"/>
      <c r="FV41"/>
      <c r="FW41"/>
      <c r="FX41"/>
      <c r="FY41"/>
      <c r="FZ41"/>
      <c r="GA41"/>
      <c r="GB41"/>
      <c r="GC41"/>
      <c r="GD41"/>
      <c r="GE41"/>
      <c r="GF41"/>
      <c r="GG41"/>
      <c r="GH41"/>
      <c r="GI41"/>
      <c r="GJ41"/>
      <c r="GK41"/>
      <c r="GL41"/>
      <c r="GM41"/>
      <c r="GN41"/>
      <c r="GO41"/>
      <c r="GP41"/>
      <c r="GQ41"/>
      <c r="GR41"/>
      <c r="GS41"/>
      <c r="GT41"/>
      <c r="GU41"/>
      <c r="GV41"/>
      <c r="GW41"/>
      <c r="GX41"/>
      <c r="GY41"/>
      <c r="GZ41"/>
      <c r="HA41"/>
      <c r="HB41"/>
      <c r="HC41"/>
      <c r="HD41"/>
      <c r="HE41"/>
      <c r="HF41"/>
      <c r="HG41"/>
      <c r="HH41"/>
      <c r="HI41"/>
      <c r="HJ41"/>
      <c r="HK41"/>
      <c r="HL41"/>
      <c r="HM41"/>
      <c r="HN41"/>
      <c r="HO41"/>
      <c r="HP41"/>
      <c r="HQ41"/>
      <c r="HR41"/>
      <c r="HS41"/>
      <c r="HT41"/>
      <c r="HU41"/>
      <c r="HV41"/>
      <c r="HW41"/>
      <c r="HX41"/>
      <c r="HY41"/>
      <c r="HZ41"/>
      <c r="IA41"/>
      <c r="IB41"/>
      <c r="IC41"/>
      <c r="ID41"/>
      <c r="IE41"/>
      <c r="IF41"/>
      <c r="IG41"/>
      <c r="IH41"/>
      <c r="II41"/>
      <c r="IJ41"/>
      <c r="IK41"/>
      <c r="IL41"/>
      <c r="IM41"/>
      <c r="IN41"/>
      <c r="IO41"/>
      <c r="IP41"/>
      <c r="IQ41"/>
      <c r="IR41"/>
      <c r="IS41"/>
      <c r="IT41"/>
      <c r="IU41"/>
      <c r="IV41"/>
      <c r="IW41"/>
      <c r="IX41"/>
      <c r="IY41"/>
      <c r="IZ41"/>
      <c r="JA41"/>
      <c r="JB41"/>
      <c r="JC41"/>
      <c r="JD41"/>
      <c r="JE41"/>
      <c r="JF41"/>
      <c r="JG41"/>
      <c r="JH41"/>
      <c r="JI41"/>
      <c r="JJ41"/>
      <c r="JK41"/>
      <c r="JL41"/>
      <c r="JM41"/>
      <c r="JN41"/>
      <c r="JO41"/>
      <c r="JP41"/>
      <c r="JQ41"/>
      <c r="JR41"/>
      <c r="JS41"/>
      <c r="JT41"/>
      <c r="JU41"/>
      <c r="JV41"/>
      <c r="JW41"/>
      <c r="JX41"/>
      <c r="JY41"/>
      <c r="JZ41"/>
      <c r="KA41"/>
      <c r="KB41"/>
      <c r="KC41"/>
      <c r="KD41"/>
      <c r="KE41"/>
      <c r="KF41"/>
      <c r="KG41"/>
      <c r="KH41"/>
      <c r="KI41"/>
      <c r="KJ41"/>
      <c r="KK41"/>
      <c r="KL41"/>
      <c r="KM41"/>
      <c r="KN41"/>
      <c r="KO41"/>
      <c r="KP41"/>
      <c r="KQ41"/>
      <c r="KR41"/>
      <c r="KS41"/>
      <c r="KT41"/>
      <c r="KU41"/>
      <c r="KV41"/>
      <c r="KW41"/>
      <c r="KX41"/>
      <c r="KY41"/>
      <c r="KZ41"/>
      <c r="LA41"/>
      <c r="LB41"/>
      <c r="LC41"/>
      <c r="LD41"/>
      <c r="LE41"/>
      <c r="LF41"/>
      <c r="LG41"/>
      <c r="LH41"/>
      <c r="LI41"/>
      <c r="LJ41"/>
      <c r="LK41"/>
      <c r="LL41"/>
      <c r="LM41"/>
      <c r="LN41"/>
      <c r="LO41"/>
      <c r="LP41"/>
      <c r="LQ41"/>
      <c r="LR41"/>
      <c r="LS41"/>
      <c r="LT41"/>
      <c r="LU41"/>
      <c r="LV41"/>
      <c r="LW41"/>
      <c r="LX41"/>
      <c r="LY41"/>
      <c r="LZ41"/>
      <c r="MA41"/>
      <c r="MB41"/>
      <c r="MC41"/>
      <c r="MD41"/>
      <c r="ME41"/>
      <c r="MF41"/>
      <c r="MG41"/>
      <c r="MH41"/>
      <c r="MI41"/>
      <c r="MJ41"/>
      <c r="MK41"/>
      <c r="ML41"/>
      <c r="MM41"/>
      <c r="MN41"/>
      <c r="MO41"/>
      <c r="MP41"/>
      <c r="MQ41"/>
      <c r="MR41"/>
      <c r="MS41"/>
      <c r="MT41"/>
      <c r="MU41"/>
      <c r="MV41"/>
      <c r="MW41"/>
      <c r="MX41"/>
      <c r="MY41"/>
      <c r="MZ41"/>
      <c r="NA41"/>
      <c r="NB41"/>
      <c r="NC41"/>
      <c r="ND41"/>
      <c r="NE41"/>
      <c r="NF41"/>
      <c r="NG41"/>
      <c r="NH41"/>
      <c r="NI41"/>
      <c r="NJ41"/>
      <c r="NK41"/>
      <c r="NL41"/>
      <c r="NM41"/>
      <c r="NN41"/>
      <c r="NO41"/>
      <c r="NP41"/>
      <c r="NQ41"/>
      <c r="NR41"/>
      <c r="NS41"/>
      <c r="NT41"/>
      <c r="NU41"/>
      <c r="NV41"/>
      <c r="NW41"/>
      <c r="NX41"/>
      <c r="NY41"/>
      <c r="NZ41"/>
      <c r="OA41"/>
      <c r="OB41"/>
      <c r="OC41"/>
      <c r="OD41"/>
      <c r="OE41"/>
      <c r="OF41"/>
      <c r="OG41"/>
      <c r="OH41"/>
      <c r="OI41"/>
      <c r="OJ41"/>
      <c r="OK41"/>
      <c r="OL41"/>
      <c r="OM41"/>
      <c r="ON41"/>
      <c r="OO41"/>
      <c r="OP41"/>
      <c r="OQ41"/>
      <c r="OR41"/>
      <c r="OS41"/>
      <c r="OT41"/>
      <c r="OU41"/>
      <c r="OV41"/>
      <c r="OW41"/>
      <c r="OX41"/>
      <c r="OY41"/>
      <c r="OZ41"/>
      <c r="PA41"/>
      <c r="PB41"/>
      <c r="PC41"/>
      <c r="PD41"/>
      <c r="PE41"/>
      <c r="PF41"/>
      <c r="PG41"/>
      <c r="PH41"/>
      <c r="PI41"/>
      <c r="PJ41"/>
      <c r="PK41"/>
      <c r="PL41"/>
      <c r="PM41"/>
      <c r="PN41"/>
      <c r="PO41"/>
      <c r="PP41"/>
      <c r="PQ41"/>
      <c r="PR41"/>
      <c r="PS41"/>
      <c r="PT41"/>
      <c r="PU41"/>
      <c r="PV41"/>
      <c r="PW41"/>
      <c r="PX41"/>
      <c r="PY41"/>
      <c r="PZ41"/>
      <c r="QA41"/>
      <c r="QB41"/>
      <c r="QC41"/>
      <c r="QD41"/>
      <c r="QE41"/>
      <c r="QF41"/>
      <c r="QG41"/>
      <c r="QH41"/>
      <c r="QI41"/>
      <c r="QJ41"/>
      <c r="QK41"/>
      <c r="QL41"/>
      <c r="QM41"/>
      <c r="QN41"/>
      <c r="QO41"/>
      <c r="QP41"/>
      <c r="QQ41"/>
      <c r="QR41"/>
      <c r="QS41"/>
      <c r="QT41"/>
      <c r="QU41"/>
      <c r="QV41"/>
      <c r="QW41"/>
      <c r="QX41"/>
      <c r="QY41"/>
      <c r="QZ41"/>
      <c r="RA41"/>
      <c r="RB41"/>
      <c r="RC41"/>
      <c r="RD41"/>
      <c r="RE41"/>
      <c r="RF41"/>
      <c r="RG41"/>
      <c r="RH41"/>
      <c r="RI41"/>
      <c r="RJ41"/>
      <c r="RK41"/>
      <c r="RL41"/>
    </row>
    <row r="42" spans="1:480" s="13" customFormat="1" ht="84" customHeight="1" x14ac:dyDescent="0.25">
      <c r="A42" s="34" t="s">
        <v>21</v>
      </c>
      <c r="B42" s="34" t="s">
        <v>196</v>
      </c>
      <c r="C42" s="34" t="s">
        <v>19</v>
      </c>
      <c r="D42" s="26" t="s">
        <v>197</v>
      </c>
      <c r="E42" s="112" t="s">
        <v>26</v>
      </c>
      <c r="F42" s="34" t="s">
        <v>27</v>
      </c>
      <c r="G42" s="113">
        <v>0</v>
      </c>
      <c r="H42" s="135" t="s">
        <v>13</v>
      </c>
      <c r="I42" s="129">
        <v>0</v>
      </c>
      <c r="J42" s="106">
        <v>0</v>
      </c>
      <c r="K42" s="242">
        <v>1045.23</v>
      </c>
      <c r="L42" s="242">
        <v>0</v>
      </c>
      <c r="M42" s="242">
        <v>0</v>
      </c>
      <c r="N42" s="102"/>
      <c r="O42" s="102"/>
      <c r="P42" s="102"/>
      <c r="Q42" s="172"/>
      <c r="R42"/>
      <c r="S42"/>
      <c r="T42"/>
      <c r="U42"/>
      <c r="V42"/>
      <c r="W42"/>
      <c r="X42"/>
      <c r="Y42"/>
      <c r="Z42"/>
      <c r="AA42"/>
      <c r="AB42"/>
      <c r="AC42"/>
      <c r="AD42"/>
      <c r="AE42"/>
      <c r="AF42"/>
      <c r="AG42"/>
      <c r="AH42"/>
      <c r="AI42"/>
      <c r="AJ42"/>
      <c r="AK42"/>
      <c r="AL42"/>
      <c r="AM42"/>
      <c r="AN42"/>
      <c r="AO42"/>
      <c r="AP42"/>
      <c r="AQ42"/>
      <c r="AR42"/>
      <c r="AS42"/>
      <c r="AT42"/>
      <c r="AU42"/>
      <c r="AV42"/>
      <c r="AW42"/>
      <c r="AX42"/>
      <c r="AY42"/>
      <c r="AZ42"/>
      <c r="BA42"/>
      <c r="BB42"/>
      <c r="BC42"/>
      <c r="BD42"/>
      <c r="BE42"/>
      <c r="BF42"/>
      <c r="BG42"/>
      <c r="BH42"/>
      <c r="BI42"/>
      <c r="BJ42"/>
      <c r="BK42"/>
      <c r="BL42"/>
      <c r="BM42"/>
      <c r="BN42"/>
      <c r="BO42"/>
      <c r="BP42"/>
      <c r="BQ42"/>
      <c r="BR42"/>
      <c r="BS42"/>
      <c r="BT42"/>
      <c r="BU42"/>
      <c r="BV42"/>
      <c r="BW42"/>
      <c r="BX42"/>
      <c r="BY42"/>
      <c r="BZ42"/>
      <c r="CA42"/>
      <c r="CB42"/>
      <c r="CC42"/>
      <c r="CD42"/>
      <c r="CE42"/>
      <c r="CF42"/>
      <c r="CG42"/>
      <c r="CH42"/>
      <c r="CI42"/>
      <c r="CJ42"/>
      <c r="CK42"/>
      <c r="CL42"/>
      <c r="CM42"/>
      <c r="CN42"/>
      <c r="CO42"/>
      <c r="CP42"/>
      <c r="CQ42"/>
      <c r="CR42"/>
      <c r="CS42"/>
      <c r="CT42"/>
      <c r="CU42"/>
      <c r="CV42"/>
      <c r="CW42"/>
      <c r="CX42"/>
      <c r="CY42"/>
      <c r="CZ42"/>
      <c r="DA42"/>
      <c r="DB42"/>
      <c r="DC42"/>
      <c r="DD42"/>
      <c r="DE42"/>
      <c r="DF42"/>
      <c r="DG42"/>
      <c r="DH42"/>
      <c r="DI42"/>
      <c r="DJ42"/>
      <c r="DK42"/>
      <c r="DL42"/>
      <c r="DM42"/>
      <c r="DN42"/>
      <c r="DO42"/>
      <c r="DP42"/>
      <c r="DQ42"/>
      <c r="DR42"/>
      <c r="DS42"/>
      <c r="DT42"/>
      <c r="DU42"/>
      <c r="DV42"/>
      <c r="DW42"/>
      <c r="DX42"/>
      <c r="DY42"/>
      <c r="DZ42"/>
      <c r="EA42"/>
      <c r="EB42"/>
      <c r="EC42"/>
      <c r="ED42"/>
      <c r="EE42"/>
      <c r="EF42"/>
      <c r="EG42"/>
      <c r="EH42"/>
      <c r="EI42"/>
      <c r="EJ42"/>
      <c r="EK42"/>
      <c r="EL42"/>
      <c r="EM42"/>
      <c r="EN42"/>
      <c r="EO42"/>
      <c r="EP42"/>
      <c r="EQ42"/>
      <c r="ER42"/>
      <c r="ES42"/>
      <c r="ET42"/>
      <c r="EU42"/>
      <c r="EV42"/>
      <c r="EW42"/>
      <c r="EX42"/>
      <c r="EY42"/>
      <c r="EZ42"/>
      <c r="FA42"/>
      <c r="FB42"/>
      <c r="FC42"/>
      <c r="FD42"/>
      <c r="FE42"/>
      <c r="FF42"/>
      <c r="FG42"/>
      <c r="FH42"/>
      <c r="FI42"/>
      <c r="FJ42"/>
      <c r="FK42"/>
      <c r="FL42"/>
      <c r="FM42"/>
      <c r="FN42"/>
      <c r="FO42"/>
      <c r="FP42"/>
      <c r="FQ42"/>
      <c r="FR42"/>
      <c r="FS42"/>
      <c r="FT42"/>
      <c r="FU42"/>
      <c r="FV42"/>
      <c r="FW42"/>
      <c r="FX42"/>
      <c r="FY42"/>
      <c r="FZ42"/>
      <c r="GA42"/>
      <c r="GB42"/>
      <c r="GC42"/>
      <c r="GD42"/>
      <c r="GE42"/>
      <c r="GF42"/>
      <c r="GG42"/>
      <c r="GH42"/>
      <c r="GI42"/>
      <c r="GJ42"/>
      <c r="GK42"/>
      <c r="GL42"/>
      <c r="GM42"/>
      <c r="GN42"/>
      <c r="GO42"/>
      <c r="GP42"/>
      <c r="GQ42"/>
      <c r="GR42"/>
      <c r="GS42"/>
      <c r="GT42"/>
      <c r="GU42"/>
      <c r="GV42"/>
      <c r="GW42"/>
      <c r="GX42"/>
      <c r="GY42"/>
      <c r="GZ42"/>
      <c r="HA42"/>
      <c r="HB42"/>
      <c r="HC42"/>
      <c r="HD42"/>
      <c r="HE42"/>
      <c r="HF42"/>
      <c r="HG42"/>
      <c r="HH42"/>
      <c r="HI42"/>
      <c r="HJ42"/>
      <c r="HK42"/>
      <c r="HL42"/>
      <c r="HM42"/>
      <c r="HN42"/>
      <c r="HO42"/>
      <c r="HP42"/>
      <c r="HQ42"/>
      <c r="HR42"/>
      <c r="HS42"/>
      <c r="HT42"/>
      <c r="HU42"/>
      <c r="HV42"/>
      <c r="HW42"/>
      <c r="HX42"/>
      <c r="HY42"/>
      <c r="HZ42"/>
      <c r="IA42"/>
      <c r="IB42"/>
      <c r="IC42"/>
      <c r="ID42"/>
      <c r="IE42"/>
      <c r="IF42"/>
      <c r="IG42"/>
      <c r="IH42"/>
      <c r="II42"/>
      <c r="IJ42"/>
      <c r="IK42"/>
      <c r="IL42"/>
      <c r="IM42"/>
      <c r="IN42"/>
      <c r="IO42"/>
      <c r="IP42"/>
      <c r="IQ42"/>
      <c r="IR42"/>
      <c r="IS42"/>
      <c r="IT42"/>
      <c r="IU42"/>
      <c r="IV42"/>
      <c r="IW42"/>
      <c r="IX42"/>
      <c r="IY42"/>
      <c r="IZ42"/>
      <c r="JA42"/>
      <c r="JB42"/>
      <c r="JC42"/>
      <c r="JD42"/>
      <c r="JE42"/>
      <c r="JF42"/>
      <c r="JG42"/>
      <c r="JH42"/>
      <c r="JI42"/>
      <c r="JJ42"/>
      <c r="JK42"/>
      <c r="JL42"/>
      <c r="JM42"/>
      <c r="JN42"/>
      <c r="JO42"/>
      <c r="JP42"/>
      <c r="JQ42"/>
      <c r="JR42"/>
      <c r="JS42"/>
      <c r="JT42"/>
      <c r="JU42"/>
      <c r="JV42"/>
      <c r="JW42"/>
      <c r="JX42"/>
      <c r="JY42"/>
      <c r="JZ42"/>
      <c r="KA42"/>
      <c r="KB42"/>
      <c r="KC42"/>
      <c r="KD42"/>
      <c r="KE42"/>
      <c r="KF42"/>
      <c r="KG42"/>
      <c r="KH42"/>
      <c r="KI42"/>
      <c r="KJ42"/>
      <c r="KK42"/>
      <c r="KL42"/>
      <c r="KM42"/>
      <c r="KN42"/>
      <c r="KO42"/>
      <c r="KP42"/>
      <c r="KQ42"/>
      <c r="KR42"/>
      <c r="KS42"/>
      <c r="KT42"/>
      <c r="KU42"/>
      <c r="KV42"/>
      <c r="KW42"/>
      <c r="KX42"/>
      <c r="KY42"/>
      <c r="KZ42"/>
      <c r="LA42"/>
      <c r="LB42"/>
      <c r="LC42"/>
      <c r="LD42"/>
      <c r="LE42"/>
      <c r="LF42"/>
      <c r="LG42"/>
      <c r="LH42"/>
      <c r="LI42"/>
      <c r="LJ42"/>
      <c r="LK42"/>
      <c r="LL42"/>
      <c r="LM42"/>
      <c r="LN42"/>
      <c r="LO42"/>
      <c r="LP42"/>
      <c r="LQ42"/>
      <c r="LR42"/>
      <c r="LS42"/>
      <c r="LT42"/>
      <c r="LU42"/>
      <c r="LV42"/>
      <c r="LW42"/>
      <c r="LX42"/>
      <c r="LY42"/>
      <c r="LZ42"/>
      <c r="MA42"/>
      <c r="MB42"/>
      <c r="MC42"/>
      <c r="MD42"/>
      <c r="ME42"/>
      <c r="MF42"/>
      <c r="MG42"/>
      <c r="MH42"/>
      <c r="MI42"/>
      <c r="MJ42"/>
      <c r="MK42"/>
      <c r="ML42"/>
      <c r="MM42"/>
      <c r="MN42"/>
      <c r="MO42"/>
      <c r="MP42"/>
      <c r="MQ42"/>
      <c r="MR42"/>
      <c r="MS42"/>
      <c r="MT42"/>
      <c r="MU42"/>
      <c r="MV42"/>
      <c r="MW42"/>
      <c r="MX42"/>
      <c r="MY42"/>
      <c r="MZ42"/>
      <c r="NA42"/>
      <c r="NB42"/>
      <c r="NC42"/>
      <c r="ND42"/>
      <c r="NE42"/>
      <c r="NF42"/>
      <c r="NG42"/>
      <c r="NH42"/>
      <c r="NI42"/>
      <c r="NJ42"/>
      <c r="NK42"/>
      <c r="NL42"/>
      <c r="NM42"/>
      <c r="NN42"/>
      <c r="NO42"/>
      <c r="NP42"/>
      <c r="NQ42"/>
      <c r="NR42"/>
      <c r="NS42"/>
      <c r="NT42"/>
      <c r="NU42"/>
      <c r="NV42"/>
      <c r="NW42"/>
      <c r="NX42"/>
      <c r="NY42"/>
      <c r="NZ42"/>
      <c r="OA42"/>
      <c r="OB42"/>
      <c r="OC42"/>
      <c r="OD42"/>
      <c r="OE42"/>
      <c r="OF42"/>
      <c r="OG42"/>
      <c r="OH42"/>
      <c r="OI42"/>
      <c r="OJ42"/>
      <c r="OK42"/>
      <c r="OL42"/>
      <c r="OM42"/>
      <c r="ON42"/>
      <c r="OO42"/>
      <c r="OP42"/>
      <c r="OQ42"/>
      <c r="OR42"/>
      <c r="OS42"/>
      <c r="OT42"/>
      <c r="OU42"/>
      <c r="OV42"/>
      <c r="OW42"/>
      <c r="OX42"/>
      <c r="OY42"/>
      <c r="OZ42"/>
      <c r="PA42"/>
      <c r="PB42"/>
      <c r="PC42"/>
      <c r="PD42"/>
      <c r="PE42"/>
      <c r="PF42"/>
      <c r="PG42"/>
      <c r="PH42"/>
      <c r="PI42"/>
      <c r="PJ42"/>
      <c r="PK42"/>
      <c r="PL42"/>
      <c r="PM42"/>
      <c r="PN42"/>
      <c r="PO42"/>
      <c r="PP42"/>
      <c r="PQ42"/>
      <c r="PR42"/>
      <c r="PS42"/>
      <c r="PT42"/>
      <c r="PU42"/>
      <c r="PV42"/>
      <c r="PW42"/>
      <c r="PX42"/>
      <c r="PY42"/>
      <c r="PZ42"/>
      <c r="QA42"/>
      <c r="QB42"/>
      <c r="QC42"/>
      <c r="QD42"/>
      <c r="QE42"/>
      <c r="QF42"/>
      <c r="QG42"/>
      <c r="QH42"/>
      <c r="QI42"/>
      <c r="QJ42"/>
      <c r="QK42"/>
      <c r="QL42"/>
      <c r="QM42"/>
      <c r="QN42"/>
      <c r="QO42"/>
      <c r="QP42"/>
      <c r="QQ42"/>
      <c r="QR42"/>
      <c r="QS42"/>
      <c r="QT42"/>
      <c r="QU42"/>
      <c r="QV42"/>
      <c r="QW42"/>
      <c r="QX42"/>
      <c r="QY42"/>
      <c r="QZ42"/>
      <c r="RA42"/>
      <c r="RB42"/>
      <c r="RC42"/>
      <c r="RD42"/>
      <c r="RE42"/>
      <c r="RF42"/>
      <c r="RG42"/>
      <c r="RH42"/>
      <c r="RI42"/>
      <c r="RJ42"/>
      <c r="RK42"/>
      <c r="RL42"/>
    </row>
    <row r="43" spans="1:480" s="13" customFormat="1" ht="123" customHeight="1" x14ac:dyDescent="0.25">
      <c r="A43" s="34" t="s">
        <v>21</v>
      </c>
      <c r="B43" s="34" t="s">
        <v>198</v>
      </c>
      <c r="C43" s="34" t="s">
        <v>19</v>
      </c>
      <c r="D43" s="26" t="s">
        <v>191</v>
      </c>
      <c r="E43" s="103" t="s">
        <v>23</v>
      </c>
      <c r="F43" s="34" t="s">
        <v>18</v>
      </c>
      <c r="G43" s="113" t="s">
        <v>200</v>
      </c>
      <c r="H43" s="135" t="s">
        <v>13</v>
      </c>
      <c r="I43" s="129">
        <v>0</v>
      </c>
      <c r="J43" s="106">
        <v>0</v>
      </c>
      <c r="K43" s="242">
        <v>324.13</v>
      </c>
      <c r="L43" s="242">
        <v>0</v>
      </c>
      <c r="M43" s="242">
        <v>0</v>
      </c>
      <c r="N43" s="102"/>
      <c r="O43" s="102"/>
      <c r="P43" s="102"/>
      <c r="Q43" s="173"/>
      <c r="R43"/>
      <c r="S43" s="171"/>
      <c r="T43"/>
      <c r="U43"/>
      <c r="V43"/>
      <c r="W43"/>
      <c r="X43"/>
      <c r="Y43"/>
      <c r="Z43"/>
      <c r="AA43"/>
      <c r="AB43"/>
      <c r="AC43"/>
      <c r="AD43"/>
      <c r="AE43"/>
      <c r="AF43"/>
      <c r="AG43"/>
      <c r="AH43"/>
      <c r="AI43"/>
      <c r="AJ43"/>
      <c r="AK43"/>
      <c r="AL43"/>
      <c r="AM43"/>
      <c r="AN43"/>
      <c r="AO43"/>
      <c r="AP43"/>
      <c r="AQ43"/>
      <c r="AR43"/>
      <c r="AS43"/>
      <c r="AT43"/>
      <c r="AU43"/>
      <c r="AV43"/>
      <c r="AW43"/>
      <c r="AX43"/>
      <c r="AY43"/>
      <c r="AZ43"/>
      <c r="BA43"/>
      <c r="BB43"/>
      <c r="BC43"/>
      <c r="BD43"/>
      <c r="BE43"/>
      <c r="BF43"/>
      <c r="BG43"/>
      <c r="BH43"/>
      <c r="BI43"/>
      <c r="BJ43"/>
      <c r="BK43"/>
      <c r="BL43"/>
      <c r="BM43"/>
      <c r="BN43"/>
      <c r="BO43"/>
      <c r="BP43"/>
      <c r="BQ43"/>
      <c r="BR43"/>
      <c r="BS43"/>
      <c r="BT43"/>
      <c r="BU43"/>
      <c r="BV43"/>
      <c r="BW43"/>
      <c r="BX43"/>
      <c r="BY43"/>
      <c r="BZ43"/>
      <c r="CA43"/>
      <c r="CB43"/>
      <c r="CC43"/>
      <c r="CD43"/>
      <c r="CE43"/>
      <c r="CF43"/>
      <c r="CG43"/>
      <c r="CH43"/>
      <c r="CI43"/>
      <c r="CJ43"/>
      <c r="CK43"/>
      <c r="CL43"/>
      <c r="CM43"/>
      <c r="CN43"/>
      <c r="CO43"/>
      <c r="CP43"/>
      <c r="CQ43"/>
      <c r="CR43"/>
      <c r="CS43"/>
      <c r="CT43"/>
      <c r="CU43"/>
      <c r="CV43"/>
      <c r="CW43"/>
      <c r="CX43"/>
      <c r="CY43"/>
      <c r="CZ43"/>
      <c r="DA43"/>
      <c r="DB43"/>
      <c r="DC43"/>
      <c r="DD43"/>
      <c r="DE43"/>
      <c r="DF43"/>
      <c r="DG43"/>
      <c r="DH43"/>
      <c r="DI43"/>
      <c r="DJ43"/>
      <c r="DK43"/>
      <c r="DL43"/>
      <c r="DM43"/>
      <c r="DN43"/>
      <c r="DO43"/>
      <c r="DP43"/>
      <c r="DQ43"/>
      <c r="DR43"/>
      <c r="DS43"/>
      <c r="DT43"/>
      <c r="DU43"/>
      <c r="DV43"/>
      <c r="DW43"/>
      <c r="DX43"/>
      <c r="DY43"/>
      <c r="DZ43"/>
      <c r="EA43"/>
      <c r="EB43"/>
      <c r="EC43"/>
      <c r="ED43"/>
      <c r="EE43"/>
      <c r="EF43"/>
      <c r="EG43"/>
      <c r="EH43"/>
      <c r="EI43"/>
      <c r="EJ43"/>
      <c r="EK43"/>
      <c r="EL43"/>
      <c r="EM43"/>
      <c r="EN43"/>
      <c r="EO43"/>
      <c r="EP43"/>
      <c r="EQ43"/>
      <c r="ER43"/>
      <c r="ES43"/>
      <c r="ET43"/>
      <c r="EU43"/>
      <c r="EV43"/>
      <c r="EW43"/>
      <c r="EX43"/>
      <c r="EY43"/>
      <c r="EZ43"/>
      <c r="FA43"/>
      <c r="FB43"/>
      <c r="FC43"/>
      <c r="FD43"/>
      <c r="FE43"/>
      <c r="FF43"/>
      <c r="FG43"/>
      <c r="FH43"/>
      <c r="FI43"/>
      <c r="FJ43"/>
      <c r="FK43"/>
      <c r="FL43"/>
      <c r="FM43"/>
      <c r="FN43"/>
      <c r="FO43"/>
      <c r="FP43"/>
      <c r="FQ43"/>
      <c r="FR43"/>
      <c r="FS43"/>
      <c r="FT43"/>
      <c r="FU43"/>
      <c r="FV43"/>
      <c r="FW43"/>
      <c r="FX43"/>
      <c r="FY43"/>
      <c r="FZ43"/>
      <c r="GA43"/>
      <c r="GB43"/>
      <c r="GC43"/>
      <c r="GD43"/>
      <c r="GE43"/>
      <c r="GF43"/>
      <c r="GG43"/>
      <c r="GH43"/>
      <c r="GI43"/>
      <c r="GJ43"/>
      <c r="GK43"/>
      <c r="GL43"/>
      <c r="GM43"/>
      <c r="GN43"/>
      <c r="GO43"/>
      <c r="GP43"/>
      <c r="GQ43"/>
      <c r="GR43"/>
      <c r="GS43"/>
      <c r="GT43"/>
      <c r="GU43"/>
      <c r="GV43"/>
      <c r="GW43"/>
      <c r="GX43"/>
      <c r="GY43"/>
      <c r="GZ43"/>
      <c r="HA43"/>
      <c r="HB43"/>
      <c r="HC43"/>
      <c r="HD43"/>
      <c r="HE43"/>
      <c r="HF43"/>
      <c r="HG43"/>
      <c r="HH43"/>
      <c r="HI43"/>
      <c r="HJ43"/>
      <c r="HK43"/>
      <c r="HL43"/>
      <c r="HM43"/>
      <c r="HN43"/>
      <c r="HO43"/>
      <c r="HP43"/>
      <c r="HQ43"/>
      <c r="HR43"/>
      <c r="HS43"/>
      <c r="HT43"/>
      <c r="HU43"/>
      <c r="HV43"/>
      <c r="HW43"/>
      <c r="HX43"/>
      <c r="HY43"/>
      <c r="HZ43"/>
      <c r="IA43"/>
      <c r="IB43"/>
      <c r="IC43"/>
      <c r="ID43"/>
      <c r="IE43"/>
      <c r="IF43"/>
      <c r="IG43"/>
      <c r="IH43"/>
      <c r="II43"/>
      <c r="IJ43"/>
      <c r="IK43"/>
      <c r="IL43"/>
      <c r="IM43"/>
      <c r="IN43"/>
      <c r="IO43"/>
      <c r="IP43"/>
      <c r="IQ43"/>
      <c r="IR43"/>
      <c r="IS43"/>
      <c r="IT43"/>
      <c r="IU43"/>
      <c r="IV43"/>
      <c r="IW43"/>
      <c r="IX43"/>
      <c r="IY43"/>
      <c r="IZ43"/>
      <c r="JA43"/>
      <c r="JB43"/>
      <c r="JC43"/>
      <c r="JD43"/>
      <c r="JE43"/>
      <c r="JF43"/>
      <c r="JG43"/>
      <c r="JH43"/>
      <c r="JI43"/>
      <c r="JJ43"/>
      <c r="JK43"/>
      <c r="JL43"/>
      <c r="JM43"/>
      <c r="JN43"/>
      <c r="JO43"/>
      <c r="JP43"/>
      <c r="JQ43"/>
      <c r="JR43"/>
      <c r="JS43"/>
      <c r="JT43"/>
      <c r="JU43"/>
      <c r="JV43"/>
      <c r="JW43"/>
      <c r="JX43"/>
      <c r="JY43"/>
      <c r="JZ43"/>
      <c r="KA43"/>
      <c r="KB43"/>
      <c r="KC43"/>
      <c r="KD43"/>
      <c r="KE43"/>
      <c r="KF43"/>
      <c r="KG43"/>
      <c r="KH43"/>
      <c r="KI43"/>
      <c r="KJ43"/>
      <c r="KK43"/>
      <c r="KL43"/>
      <c r="KM43"/>
      <c r="KN43"/>
      <c r="KO43"/>
      <c r="KP43"/>
      <c r="KQ43"/>
      <c r="KR43"/>
      <c r="KS43"/>
      <c r="KT43"/>
      <c r="KU43"/>
      <c r="KV43"/>
      <c r="KW43"/>
      <c r="KX43"/>
      <c r="KY43"/>
      <c r="KZ43"/>
      <c r="LA43"/>
      <c r="LB43"/>
      <c r="LC43"/>
      <c r="LD43"/>
      <c r="LE43"/>
      <c r="LF43"/>
      <c r="LG43"/>
      <c r="LH43"/>
      <c r="LI43"/>
      <c r="LJ43"/>
      <c r="LK43"/>
      <c r="LL43"/>
      <c r="LM43"/>
      <c r="LN43"/>
      <c r="LO43"/>
      <c r="LP43"/>
      <c r="LQ43"/>
      <c r="LR43"/>
      <c r="LS43"/>
      <c r="LT43"/>
      <c r="LU43"/>
      <c r="LV43"/>
      <c r="LW43"/>
      <c r="LX43"/>
      <c r="LY43"/>
      <c r="LZ43"/>
      <c r="MA43"/>
      <c r="MB43"/>
      <c r="MC43"/>
      <c r="MD43"/>
      <c r="ME43"/>
      <c r="MF43"/>
      <c r="MG43"/>
      <c r="MH43"/>
      <c r="MI43"/>
      <c r="MJ43"/>
      <c r="MK43"/>
      <c r="ML43"/>
      <c r="MM43"/>
      <c r="MN43"/>
      <c r="MO43"/>
      <c r="MP43"/>
      <c r="MQ43"/>
      <c r="MR43"/>
      <c r="MS43"/>
      <c r="MT43"/>
      <c r="MU43"/>
      <c r="MV43"/>
      <c r="MW43"/>
      <c r="MX43"/>
      <c r="MY43"/>
      <c r="MZ43"/>
      <c r="NA43"/>
      <c r="NB43"/>
      <c r="NC43"/>
      <c r="ND43"/>
      <c r="NE43"/>
      <c r="NF43"/>
      <c r="NG43"/>
      <c r="NH43"/>
      <c r="NI43"/>
      <c r="NJ43"/>
      <c r="NK43"/>
      <c r="NL43"/>
      <c r="NM43"/>
      <c r="NN43"/>
      <c r="NO43"/>
      <c r="NP43"/>
      <c r="NQ43"/>
      <c r="NR43"/>
      <c r="NS43"/>
      <c r="NT43"/>
      <c r="NU43"/>
      <c r="NV43"/>
      <c r="NW43"/>
      <c r="NX43"/>
      <c r="NY43"/>
      <c r="NZ43"/>
      <c r="OA43"/>
      <c r="OB43"/>
      <c r="OC43"/>
      <c r="OD43"/>
      <c r="OE43"/>
      <c r="OF43"/>
      <c r="OG43"/>
      <c r="OH43"/>
      <c r="OI43"/>
      <c r="OJ43"/>
      <c r="OK43"/>
      <c r="OL43"/>
      <c r="OM43"/>
      <c r="ON43"/>
      <c r="OO43"/>
      <c r="OP43"/>
      <c r="OQ43"/>
      <c r="OR43"/>
      <c r="OS43"/>
      <c r="OT43"/>
      <c r="OU43"/>
      <c r="OV43"/>
      <c r="OW43"/>
      <c r="OX43"/>
      <c r="OY43"/>
      <c r="OZ43"/>
      <c r="PA43"/>
      <c r="PB43"/>
      <c r="PC43"/>
      <c r="PD43"/>
      <c r="PE43"/>
      <c r="PF43"/>
      <c r="PG43"/>
      <c r="PH43"/>
      <c r="PI43"/>
      <c r="PJ43"/>
      <c r="PK43"/>
      <c r="PL43"/>
      <c r="PM43"/>
      <c r="PN43"/>
      <c r="PO43"/>
      <c r="PP43"/>
      <c r="PQ43"/>
      <c r="PR43"/>
      <c r="PS43"/>
      <c r="PT43"/>
      <c r="PU43"/>
      <c r="PV43"/>
      <c r="PW43"/>
      <c r="PX43"/>
      <c r="PY43"/>
      <c r="PZ43"/>
      <c r="QA43"/>
      <c r="QB43"/>
      <c r="QC43"/>
      <c r="QD43"/>
      <c r="QE43"/>
      <c r="QF43"/>
      <c r="QG43"/>
      <c r="QH43"/>
      <c r="QI43"/>
      <c r="QJ43"/>
      <c r="QK43"/>
      <c r="QL43"/>
      <c r="QM43"/>
      <c r="QN43"/>
      <c r="QO43"/>
      <c r="QP43"/>
      <c r="QQ43"/>
      <c r="QR43"/>
      <c r="QS43"/>
      <c r="QT43"/>
      <c r="QU43"/>
      <c r="QV43"/>
      <c r="QW43"/>
      <c r="QX43"/>
      <c r="QY43"/>
      <c r="QZ43"/>
      <c r="RA43"/>
      <c r="RB43"/>
      <c r="RC43"/>
      <c r="RD43"/>
      <c r="RE43"/>
      <c r="RF43"/>
      <c r="RG43"/>
      <c r="RH43"/>
      <c r="RI43"/>
      <c r="RJ43"/>
      <c r="RK43"/>
      <c r="RL43"/>
    </row>
    <row r="44" spans="1:480" s="13" customFormat="1" ht="120.75" customHeight="1" x14ac:dyDescent="0.25">
      <c r="A44" s="34" t="s">
        <v>21</v>
      </c>
      <c r="B44" s="34" t="s">
        <v>199</v>
      </c>
      <c r="C44" s="34" t="s">
        <v>19</v>
      </c>
      <c r="D44" s="26" t="s">
        <v>192</v>
      </c>
      <c r="E44" s="103" t="s">
        <v>23</v>
      </c>
      <c r="F44" s="34" t="s">
        <v>18</v>
      </c>
      <c r="G44" s="113" t="s">
        <v>237</v>
      </c>
      <c r="H44" s="135" t="s">
        <v>13</v>
      </c>
      <c r="I44" s="129">
        <v>0</v>
      </c>
      <c r="J44" s="106">
        <v>0</v>
      </c>
      <c r="K44" s="242">
        <v>7105.22</v>
      </c>
      <c r="L44" s="242">
        <v>0</v>
      </c>
      <c r="M44" s="242">
        <v>0</v>
      </c>
      <c r="N44" s="102"/>
      <c r="O44" s="102"/>
      <c r="P44" s="102"/>
      <c r="Q44" s="160"/>
      <c r="R44"/>
      <c r="S44"/>
      <c r="T44"/>
      <c r="U44"/>
      <c r="V44"/>
      <c r="W44"/>
      <c r="X44"/>
      <c r="Y44"/>
      <c r="Z44"/>
      <c r="AA44"/>
      <c r="AB44"/>
      <c r="AC44"/>
      <c r="AD44"/>
      <c r="AE44"/>
      <c r="AF44"/>
      <c r="AG44"/>
      <c r="AH44"/>
      <c r="AI44"/>
      <c r="AJ44"/>
      <c r="AK44"/>
      <c r="AL44"/>
      <c r="AM44"/>
      <c r="AN44"/>
      <c r="AO44"/>
      <c r="AP44"/>
      <c r="AQ44"/>
      <c r="AR44"/>
      <c r="AS44"/>
      <c r="AT44"/>
      <c r="AU44"/>
      <c r="AV44"/>
      <c r="AW44"/>
      <c r="AX44"/>
      <c r="AY44"/>
      <c r="AZ44"/>
      <c r="BA44"/>
      <c r="BB44"/>
      <c r="BC44"/>
      <c r="BD44"/>
      <c r="BE44"/>
      <c r="BF44"/>
      <c r="BG44"/>
      <c r="BH44"/>
      <c r="BI44"/>
      <c r="BJ44"/>
      <c r="BK44"/>
      <c r="BL44"/>
      <c r="BM44"/>
      <c r="BN44"/>
      <c r="BO44"/>
      <c r="BP44"/>
      <c r="BQ44"/>
      <c r="BR44"/>
      <c r="BS44"/>
      <c r="BT44"/>
      <c r="BU44"/>
      <c r="BV44"/>
      <c r="BW44"/>
      <c r="BX44"/>
      <c r="BY44"/>
      <c r="BZ44"/>
      <c r="CA44"/>
      <c r="CB44"/>
      <c r="CC44"/>
      <c r="CD44"/>
      <c r="CE44"/>
      <c r="CF44"/>
      <c r="CG44"/>
      <c r="CH44"/>
      <c r="CI44"/>
      <c r="CJ44"/>
      <c r="CK44"/>
      <c r="CL44"/>
      <c r="CM44"/>
      <c r="CN44"/>
      <c r="CO44"/>
      <c r="CP44"/>
      <c r="CQ44"/>
      <c r="CR44"/>
      <c r="CS44"/>
      <c r="CT44"/>
      <c r="CU44"/>
      <c r="CV44"/>
      <c r="CW44"/>
      <c r="CX44"/>
      <c r="CY44"/>
      <c r="CZ44"/>
      <c r="DA44"/>
      <c r="DB44"/>
      <c r="DC44"/>
      <c r="DD44"/>
      <c r="DE44"/>
      <c r="DF44"/>
      <c r="DG44"/>
      <c r="DH44"/>
      <c r="DI44"/>
      <c r="DJ44"/>
      <c r="DK44"/>
      <c r="DL44"/>
      <c r="DM44"/>
      <c r="DN44"/>
      <c r="DO44"/>
      <c r="DP44"/>
      <c r="DQ44"/>
      <c r="DR44"/>
      <c r="DS44"/>
      <c r="DT44"/>
      <c r="DU44"/>
      <c r="DV44"/>
      <c r="DW44"/>
      <c r="DX44"/>
      <c r="DY44"/>
      <c r="DZ44"/>
      <c r="EA44"/>
      <c r="EB44"/>
      <c r="EC44"/>
      <c r="ED44"/>
      <c r="EE44"/>
      <c r="EF44"/>
      <c r="EG44"/>
      <c r="EH44"/>
      <c r="EI44"/>
      <c r="EJ44"/>
      <c r="EK44"/>
      <c r="EL44"/>
      <c r="EM44"/>
      <c r="EN44"/>
      <c r="EO44"/>
      <c r="EP44"/>
      <c r="EQ44"/>
      <c r="ER44"/>
      <c r="ES44"/>
      <c r="ET44"/>
      <c r="EU44"/>
      <c r="EV44"/>
      <c r="EW44"/>
      <c r="EX44"/>
      <c r="EY44"/>
      <c r="EZ44"/>
      <c r="FA44"/>
      <c r="FB44"/>
      <c r="FC44"/>
      <c r="FD44"/>
      <c r="FE44"/>
      <c r="FF44"/>
      <c r="FG44"/>
      <c r="FH44"/>
      <c r="FI44"/>
      <c r="FJ44"/>
      <c r="FK44"/>
      <c r="FL44"/>
      <c r="FM44"/>
      <c r="FN44"/>
      <c r="FO44"/>
      <c r="FP44"/>
      <c r="FQ44"/>
      <c r="FR44"/>
      <c r="FS44"/>
      <c r="FT44"/>
      <c r="FU44"/>
      <c r="FV44"/>
      <c r="FW44"/>
      <c r="FX44"/>
      <c r="FY44"/>
      <c r="FZ44"/>
      <c r="GA44"/>
      <c r="GB44"/>
      <c r="GC44"/>
      <c r="GD44"/>
      <c r="GE44"/>
      <c r="GF44"/>
      <c r="GG44"/>
      <c r="GH44"/>
      <c r="GI44"/>
      <c r="GJ44"/>
      <c r="GK44"/>
      <c r="GL44"/>
      <c r="GM44"/>
      <c r="GN44"/>
      <c r="GO44"/>
      <c r="GP44"/>
      <c r="GQ44"/>
      <c r="GR44"/>
      <c r="GS44"/>
      <c r="GT44"/>
      <c r="GU44"/>
      <c r="GV44"/>
      <c r="GW44"/>
      <c r="GX44"/>
      <c r="GY44"/>
      <c r="GZ44"/>
      <c r="HA44"/>
      <c r="HB44"/>
      <c r="HC44"/>
      <c r="HD44"/>
      <c r="HE44"/>
      <c r="HF44"/>
      <c r="HG44"/>
      <c r="HH44"/>
      <c r="HI44"/>
      <c r="HJ44"/>
      <c r="HK44"/>
      <c r="HL44"/>
      <c r="HM44"/>
      <c r="HN44"/>
      <c r="HO44"/>
      <c r="HP44"/>
      <c r="HQ44"/>
      <c r="HR44"/>
      <c r="HS44"/>
      <c r="HT44"/>
      <c r="HU44"/>
      <c r="HV44"/>
      <c r="HW44"/>
      <c r="HX44"/>
      <c r="HY44"/>
      <c r="HZ44"/>
      <c r="IA44"/>
      <c r="IB44"/>
      <c r="IC44"/>
      <c r="ID44"/>
      <c r="IE44"/>
      <c r="IF44"/>
      <c r="IG44"/>
      <c r="IH44"/>
      <c r="II44"/>
      <c r="IJ44"/>
      <c r="IK44"/>
      <c r="IL44"/>
      <c r="IM44"/>
      <c r="IN44"/>
      <c r="IO44"/>
      <c r="IP44"/>
      <c r="IQ44"/>
      <c r="IR44"/>
      <c r="IS44"/>
      <c r="IT44"/>
      <c r="IU44"/>
      <c r="IV44"/>
      <c r="IW44"/>
      <c r="IX44"/>
      <c r="IY44"/>
      <c r="IZ44"/>
      <c r="JA44"/>
      <c r="JB44"/>
      <c r="JC44"/>
      <c r="JD44"/>
      <c r="JE44"/>
      <c r="JF44"/>
      <c r="JG44"/>
      <c r="JH44"/>
      <c r="JI44"/>
      <c r="JJ44"/>
      <c r="JK44"/>
      <c r="JL44"/>
      <c r="JM44"/>
      <c r="JN44"/>
      <c r="JO44"/>
      <c r="JP44"/>
      <c r="JQ44"/>
      <c r="JR44"/>
      <c r="JS44"/>
      <c r="JT44"/>
      <c r="JU44"/>
      <c r="JV44"/>
      <c r="JW44"/>
      <c r="JX44"/>
      <c r="JY44"/>
      <c r="JZ44"/>
      <c r="KA44"/>
      <c r="KB44"/>
      <c r="KC44"/>
      <c r="KD44"/>
      <c r="KE44"/>
      <c r="KF44"/>
      <c r="KG44"/>
      <c r="KH44"/>
      <c r="KI44"/>
      <c r="KJ44"/>
      <c r="KK44"/>
      <c r="KL44"/>
      <c r="KM44"/>
      <c r="KN44"/>
      <c r="KO44"/>
      <c r="KP44"/>
      <c r="KQ44"/>
      <c r="KR44"/>
      <c r="KS44"/>
      <c r="KT44"/>
      <c r="KU44"/>
      <c r="KV44"/>
      <c r="KW44"/>
      <c r="KX44"/>
      <c r="KY44"/>
      <c r="KZ44"/>
      <c r="LA44"/>
      <c r="LB44"/>
      <c r="LC44"/>
      <c r="LD44"/>
      <c r="LE44"/>
      <c r="LF44"/>
      <c r="LG44"/>
      <c r="LH44"/>
      <c r="LI44"/>
      <c r="LJ44"/>
      <c r="LK44"/>
      <c r="LL44"/>
      <c r="LM44"/>
      <c r="LN44"/>
      <c r="LO44"/>
      <c r="LP44"/>
      <c r="LQ44"/>
      <c r="LR44"/>
      <c r="LS44"/>
      <c r="LT44"/>
      <c r="LU44"/>
      <c r="LV44"/>
      <c r="LW44"/>
      <c r="LX44"/>
      <c r="LY44"/>
      <c r="LZ44"/>
      <c r="MA44"/>
      <c r="MB44"/>
      <c r="MC44"/>
      <c r="MD44"/>
      <c r="ME44"/>
      <c r="MF44"/>
      <c r="MG44"/>
      <c r="MH44"/>
      <c r="MI44"/>
      <c r="MJ44"/>
      <c r="MK44"/>
      <c r="ML44"/>
      <c r="MM44"/>
      <c r="MN44"/>
      <c r="MO44"/>
      <c r="MP44"/>
      <c r="MQ44"/>
      <c r="MR44"/>
      <c r="MS44"/>
      <c r="MT44"/>
      <c r="MU44"/>
      <c r="MV44"/>
      <c r="MW44"/>
      <c r="MX44"/>
      <c r="MY44"/>
      <c r="MZ44"/>
      <c r="NA44"/>
      <c r="NB44"/>
      <c r="NC44"/>
      <c r="ND44"/>
      <c r="NE44"/>
      <c r="NF44"/>
      <c r="NG44"/>
      <c r="NH44"/>
      <c r="NI44"/>
      <c r="NJ44"/>
      <c r="NK44"/>
      <c r="NL44"/>
      <c r="NM44"/>
      <c r="NN44"/>
      <c r="NO44"/>
      <c r="NP44"/>
      <c r="NQ44"/>
      <c r="NR44"/>
      <c r="NS44"/>
      <c r="NT44"/>
      <c r="NU44"/>
      <c r="NV44"/>
      <c r="NW44"/>
      <c r="NX44"/>
      <c r="NY44"/>
      <c r="NZ44"/>
      <c r="OA44"/>
      <c r="OB44"/>
      <c r="OC44"/>
      <c r="OD44"/>
      <c r="OE44"/>
      <c r="OF44"/>
      <c r="OG44"/>
      <c r="OH44"/>
      <c r="OI44"/>
      <c r="OJ44"/>
      <c r="OK44"/>
      <c r="OL44"/>
      <c r="OM44"/>
      <c r="ON44"/>
      <c r="OO44"/>
      <c r="OP44"/>
      <c r="OQ44"/>
      <c r="OR44"/>
      <c r="OS44"/>
      <c r="OT44"/>
      <c r="OU44"/>
      <c r="OV44"/>
      <c r="OW44"/>
      <c r="OX44"/>
      <c r="OY44"/>
      <c r="OZ44"/>
      <c r="PA44"/>
      <c r="PB44"/>
      <c r="PC44"/>
      <c r="PD44"/>
      <c r="PE44"/>
      <c r="PF44"/>
      <c r="PG44"/>
      <c r="PH44"/>
      <c r="PI44"/>
      <c r="PJ44"/>
      <c r="PK44"/>
      <c r="PL44"/>
      <c r="PM44"/>
      <c r="PN44"/>
      <c r="PO44"/>
      <c r="PP44"/>
      <c r="PQ44"/>
      <c r="PR44"/>
      <c r="PS44"/>
      <c r="PT44"/>
      <c r="PU44"/>
      <c r="PV44"/>
      <c r="PW44"/>
      <c r="PX44"/>
      <c r="PY44"/>
      <c r="PZ44"/>
      <c r="QA44"/>
      <c r="QB44"/>
      <c r="QC44"/>
      <c r="QD44"/>
      <c r="QE44"/>
      <c r="QF44"/>
      <c r="QG44"/>
      <c r="QH44"/>
      <c r="QI44"/>
      <c r="QJ44"/>
      <c r="QK44"/>
      <c r="QL44"/>
      <c r="QM44"/>
      <c r="QN44"/>
      <c r="QO44"/>
      <c r="QP44"/>
      <c r="QQ44"/>
      <c r="QR44"/>
      <c r="QS44"/>
      <c r="QT44"/>
      <c r="QU44"/>
      <c r="QV44"/>
      <c r="QW44"/>
      <c r="QX44"/>
      <c r="QY44"/>
      <c r="QZ44"/>
      <c r="RA44"/>
      <c r="RB44"/>
      <c r="RC44"/>
      <c r="RD44"/>
      <c r="RE44"/>
      <c r="RF44"/>
      <c r="RG44"/>
      <c r="RH44"/>
      <c r="RI44"/>
      <c r="RJ44"/>
      <c r="RK44"/>
      <c r="RL44"/>
    </row>
    <row r="45" spans="1:480" s="13" customFormat="1" ht="139.5" customHeight="1" x14ac:dyDescent="0.25">
      <c r="A45" s="203" t="s">
        <v>21</v>
      </c>
      <c r="B45" s="203" t="s">
        <v>201</v>
      </c>
      <c r="C45" s="203" t="s">
        <v>19</v>
      </c>
      <c r="D45" s="231" t="s">
        <v>347</v>
      </c>
      <c r="E45" s="103" t="s">
        <v>23</v>
      </c>
      <c r="F45" s="34" t="s">
        <v>18</v>
      </c>
      <c r="G45" s="113" t="s">
        <v>237</v>
      </c>
      <c r="H45" s="135" t="s">
        <v>13</v>
      </c>
      <c r="I45" s="129">
        <v>0</v>
      </c>
      <c r="J45" s="106">
        <v>0</v>
      </c>
      <c r="K45" s="242">
        <v>24732.639999999999</v>
      </c>
      <c r="L45" s="242">
        <v>0</v>
      </c>
      <c r="M45" s="242">
        <v>0</v>
      </c>
      <c r="N45" s="102"/>
      <c r="O45" s="102"/>
      <c r="P45" s="102"/>
      <c r="Q45" s="158"/>
      <c r="R45"/>
      <c r="S45"/>
      <c r="T45"/>
      <c r="U45"/>
      <c r="V45"/>
      <c r="W45"/>
      <c r="X45"/>
      <c r="Y45"/>
      <c r="Z45"/>
      <c r="AA45"/>
      <c r="AB45"/>
      <c r="AC45"/>
      <c r="AD45"/>
      <c r="AE45"/>
      <c r="AF45"/>
      <c r="AG45"/>
      <c r="AH45"/>
      <c r="AI45"/>
      <c r="AJ45"/>
      <c r="AK45"/>
      <c r="AL45"/>
      <c r="AM45"/>
      <c r="AN45"/>
      <c r="AO45"/>
      <c r="AP45"/>
      <c r="AQ45"/>
      <c r="AR45"/>
      <c r="AS45"/>
      <c r="AT45"/>
      <c r="AU45"/>
      <c r="AV45"/>
      <c r="AW45"/>
      <c r="AX45"/>
      <c r="AY45"/>
      <c r="AZ45"/>
      <c r="BA45"/>
      <c r="BB45"/>
      <c r="BC45"/>
      <c r="BD45"/>
      <c r="BE45"/>
      <c r="BF45"/>
      <c r="BG45"/>
      <c r="BH45"/>
      <c r="BI45"/>
      <c r="BJ45"/>
      <c r="BK45"/>
      <c r="BL45"/>
      <c r="BM45"/>
      <c r="BN45"/>
      <c r="BO45"/>
      <c r="BP45"/>
      <c r="BQ45"/>
      <c r="BR45"/>
      <c r="BS45"/>
      <c r="BT45"/>
      <c r="BU45"/>
      <c r="BV45"/>
      <c r="BW45"/>
      <c r="BX45"/>
      <c r="BY45"/>
      <c r="BZ45"/>
      <c r="CA45"/>
      <c r="CB45"/>
      <c r="CC45"/>
      <c r="CD45"/>
      <c r="CE45"/>
      <c r="CF45"/>
      <c r="CG45"/>
      <c r="CH45"/>
      <c r="CI45"/>
      <c r="CJ45"/>
      <c r="CK45"/>
      <c r="CL45"/>
      <c r="CM45"/>
      <c r="CN45"/>
      <c r="CO45"/>
      <c r="CP45"/>
      <c r="CQ45"/>
      <c r="CR45"/>
      <c r="CS45"/>
      <c r="CT45"/>
      <c r="CU45"/>
      <c r="CV45"/>
      <c r="CW45"/>
      <c r="CX45"/>
      <c r="CY45"/>
      <c r="CZ45"/>
      <c r="DA45"/>
      <c r="DB45"/>
      <c r="DC45"/>
      <c r="DD45"/>
      <c r="DE45"/>
      <c r="DF45"/>
      <c r="DG45"/>
      <c r="DH45"/>
      <c r="DI45"/>
      <c r="DJ45"/>
      <c r="DK45"/>
      <c r="DL45"/>
      <c r="DM45"/>
      <c r="DN45"/>
      <c r="DO45"/>
      <c r="DP45"/>
      <c r="DQ45"/>
      <c r="DR45"/>
      <c r="DS45"/>
      <c r="DT45"/>
      <c r="DU45"/>
      <c r="DV45"/>
      <c r="DW45"/>
      <c r="DX45"/>
      <c r="DY45"/>
      <c r="DZ45"/>
      <c r="EA45"/>
      <c r="EB45"/>
      <c r="EC45"/>
      <c r="ED45"/>
      <c r="EE45"/>
      <c r="EF45"/>
      <c r="EG45"/>
      <c r="EH45"/>
      <c r="EI45"/>
      <c r="EJ45"/>
      <c r="EK45"/>
      <c r="EL45"/>
      <c r="EM45"/>
      <c r="EN45"/>
      <c r="EO45"/>
      <c r="EP45"/>
      <c r="EQ45"/>
      <c r="ER45"/>
      <c r="ES45"/>
      <c r="ET45"/>
      <c r="EU45"/>
      <c r="EV45"/>
      <c r="EW45"/>
      <c r="EX45"/>
      <c r="EY45"/>
      <c r="EZ45"/>
      <c r="FA45"/>
      <c r="FB45"/>
      <c r="FC45"/>
      <c r="FD45"/>
      <c r="FE45"/>
      <c r="FF45"/>
      <c r="FG45"/>
      <c r="FH45"/>
      <c r="FI45"/>
      <c r="FJ45"/>
      <c r="FK45"/>
      <c r="FL45"/>
      <c r="FM45"/>
      <c r="FN45"/>
      <c r="FO45"/>
      <c r="FP45"/>
      <c r="FQ45"/>
      <c r="FR45"/>
      <c r="FS45"/>
      <c r="FT45"/>
      <c r="FU45"/>
      <c r="FV45"/>
      <c r="FW45"/>
      <c r="FX45"/>
      <c r="FY45"/>
      <c r="FZ45"/>
      <c r="GA45"/>
      <c r="GB45"/>
      <c r="GC45"/>
      <c r="GD45"/>
      <c r="GE45"/>
      <c r="GF45"/>
      <c r="GG45"/>
      <c r="GH45"/>
      <c r="GI45"/>
      <c r="GJ45"/>
      <c r="GK45"/>
      <c r="GL45"/>
      <c r="GM45"/>
      <c r="GN45"/>
      <c r="GO45"/>
      <c r="GP45"/>
      <c r="GQ45"/>
      <c r="GR45"/>
      <c r="GS45"/>
      <c r="GT45"/>
      <c r="GU45"/>
      <c r="GV45"/>
      <c r="GW45"/>
      <c r="GX45"/>
      <c r="GY45"/>
      <c r="GZ45"/>
      <c r="HA45"/>
      <c r="HB45"/>
      <c r="HC45"/>
      <c r="HD45"/>
      <c r="HE45"/>
      <c r="HF45"/>
      <c r="HG45"/>
      <c r="HH45"/>
      <c r="HI45"/>
      <c r="HJ45"/>
      <c r="HK45"/>
      <c r="HL45"/>
      <c r="HM45"/>
      <c r="HN45"/>
      <c r="HO45"/>
      <c r="HP45"/>
      <c r="HQ45"/>
      <c r="HR45"/>
      <c r="HS45"/>
      <c r="HT45"/>
      <c r="HU45"/>
      <c r="HV45"/>
      <c r="HW45"/>
      <c r="HX45"/>
      <c r="HY45"/>
      <c r="HZ45"/>
      <c r="IA45"/>
      <c r="IB45"/>
      <c r="IC45"/>
      <c r="ID45"/>
      <c r="IE45"/>
      <c r="IF45"/>
      <c r="IG45"/>
      <c r="IH45"/>
      <c r="II45"/>
      <c r="IJ45"/>
      <c r="IK45"/>
      <c r="IL45"/>
      <c r="IM45"/>
      <c r="IN45"/>
      <c r="IO45"/>
      <c r="IP45"/>
      <c r="IQ45"/>
      <c r="IR45"/>
      <c r="IS45"/>
      <c r="IT45"/>
      <c r="IU45"/>
      <c r="IV45"/>
      <c r="IW45"/>
      <c r="IX45"/>
      <c r="IY45"/>
      <c r="IZ45"/>
      <c r="JA45"/>
      <c r="JB45"/>
      <c r="JC45"/>
      <c r="JD45"/>
      <c r="JE45"/>
      <c r="JF45"/>
      <c r="JG45"/>
      <c r="JH45"/>
      <c r="JI45"/>
      <c r="JJ45"/>
      <c r="JK45"/>
      <c r="JL45"/>
      <c r="JM45"/>
      <c r="JN45"/>
      <c r="JO45"/>
      <c r="JP45"/>
      <c r="JQ45"/>
      <c r="JR45"/>
      <c r="JS45"/>
      <c r="JT45"/>
      <c r="JU45"/>
      <c r="JV45"/>
      <c r="JW45"/>
      <c r="JX45"/>
      <c r="JY45"/>
      <c r="JZ45"/>
      <c r="KA45"/>
      <c r="KB45"/>
      <c r="KC45"/>
      <c r="KD45"/>
      <c r="KE45"/>
      <c r="KF45"/>
      <c r="KG45"/>
      <c r="KH45"/>
      <c r="KI45"/>
      <c r="KJ45"/>
      <c r="KK45"/>
      <c r="KL45"/>
      <c r="KM45"/>
      <c r="KN45"/>
      <c r="KO45"/>
      <c r="KP45"/>
      <c r="KQ45"/>
      <c r="KR45"/>
      <c r="KS45"/>
      <c r="KT45"/>
      <c r="KU45"/>
      <c r="KV45"/>
      <c r="KW45"/>
      <c r="KX45"/>
      <c r="KY45"/>
      <c r="KZ45"/>
      <c r="LA45"/>
      <c r="LB45"/>
      <c r="LC45"/>
      <c r="LD45"/>
      <c r="LE45"/>
      <c r="LF45"/>
      <c r="LG45"/>
      <c r="LH45"/>
      <c r="LI45"/>
      <c r="LJ45"/>
      <c r="LK45"/>
      <c r="LL45"/>
      <c r="LM45"/>
      <c r="LN45"/>
      <c r="LO45"/>
      <c r="LP45"/>
      <c r="LQ45"/>
      <c r="LR45"/>
      <c r="LS45"/>
      <c r="LT45"/>
      <c r="LU45"/>
      <c r="LV45"/>
      <c r="LW45"/>
      <c r="LX45"/>
      <c r="LY45"/>
      <c r="LZ45"/>
      <c r="MA45"/>
      <c r="MB45"/>
      <c r="MC45"/>
      <c r="MD45"/>
      <c r="ME45"/>
      <c r="MF45"/>
      <c r="MG45"/>
      <c r="MH45"/>
      <c r="MI45"/>
      <c r="MJ45"/>
      <c r="MK45"/>
      <c r="ML45"/>
      <c r="MM45"/>
      <c r="MN45"/>
      <c r="MO45"/>
      <c r="MP45"/>
      <c r="MQ45"/>
      <c r="MR45"/>
      <c r="MS45"/>
      <c r="MT45"/>
      <c r="MU45"/>
      <c r="MV45"/>
      <c r="MW45"/>
      <c r="MX45"/>
      <c r="MY45"/>
      <c r="MZ45"/>
      <c r="NA45"/>
      <c r="NB45"/>
      <c r="NC45"/>
      <c r="ND45"/>
      <c r="NE45"/>
      <c r="NF45"/>
      <c r="NG45"/>
      <c r="NH45"/>
      <c r="NI45"/>
      <c r="NJ45"/>
      <c r="NK45"/>
      <c r="NL45"/>
      <c r="NM45"/>
      <c r="NN45"/>
      <c r="NO45"/>
      <c r="NP45"/>
      <c r="NQ45"/>
      <c r="NR45"/>
      <c r="NS45"/>
      <c r="NT45"/>
      <c r="NU45"/>
      <c r="NV45"/>
      <c r="NW45"/>
      <c r="NX45"/>
      <c r="NY45"/>
      <c r="NZ45"/>
      <c r="OA45"/>
      <c r="OB45"/>
      <c r="OC45"/>
      <c r="OD45"/>
      <c r="OE45"/>
      <c r="OF45"/>
      <c r="OG45"/>
      <c r="OH45"/>
      <c r="OI45"/>
      <c r="OJ45"/>
      <c r="OK45"/>
      <c r="OL45"/>
      <c r="OM45"/>
      <c r="ON45"/>
      <c r="OO45"/>
      <c r="OP45"/>
      <c r="OQ45"/>
      <c r="OR45"/>
      <c r="OS45"/>
      <c r="OT45"/>
      <c r="OU45"/>
      <c r="OV45"/>
      <c r="OW45"/>
      <c r="OX45"/>
      <c r="OY45"/>
      <c r="OZ45"/>
      <c r="PA45"/>
      <c r="PB45"/>
      <c r="PC45"/>
      <c r="PD45"/>
      <c r="PE45"/>
      <c r="PF45"/>
      <c r="PG45"/>
      <c r="PH45"/>
      <c r="PI45"/>
      <c r="PJ45"/>
      <c r="PK45"/>
      <c r="PL45"/>
      <c r="PM45"/>
      <c r="PN45"/>
      <c r="PO45"/>
      <c r="PP45"/>
      <c r="PQ45"/>
      <c r="PR45"/>
      <c r="PS45"/>
      <c r="PT45"/>
      <c r="PU45"/>
      <c r="PV45"/>
      <c r="PW45"/>
      <c r="PX45"/>
      <c r="PY45"/>
      <c r="PZ45"/>
      <c r="QA45"/>
      <c r="QB45"/>
      <c r="QC45"/>
      <c r="QD45"/>
      <c r="QE45"/>
      <c r="QF45"/>
      <c r="QG45"/>
      <c r="QH45"/>
      <c r="QI45"/>
      <c r="QJ45"/>
      <c r="QK45"/>
      <c r="QL45"/>
      <c r="QM45"/>
      <c r="QN45"/>
      <c r="QO45"/>
      <c r="QP45"/>
      <c r="QQ45"/>
      <c r="QR45"/>
      <c r="QS45"/>
      <c r="QT45"/>
      <c r="QU45"/>
      <c r="QV45"/>
      <c r="QW45"/>
      <c r="QX45"/>
      <c r="QY45"/>
      <c r="QZ45"/>
      <c r="RA45"/>
      <c r="RB45"/>
      <c r="RC45"/>
      <c r="RD45"/>
      <c r="RE45"/>
      <c r="RF45"/>
      <c r="RG45"/>
      <c r="RH45"/>
      <c r="RI45"/>
      <c r="RJ45"/>
      <c r="RK45"/>
      <c r="RL45"/>
    </row>
    <row r="46" spans="1:480" s="13" customFormat="1" ht="63" customHeight="1" x14ac:dyDescent="0.25">
      <c r="A46" s="204"/>
      <c r="B46" s="204" t="s">
        <v>201</v>
      </c>
      <c r="C46" s="204" t="s">
        <v>19</v>
      </c>
      <c r="D46" s="214"/>
      <c r="E46" s="103" t="s">
        <v>276</v>
      </c>
      <c r="F46" s="34" t="s">
        <v>27</v>
      </c>
      <c r="G46" s="113">
        <v>2</v>
      </c>
      <c r="H46" s="76">
        <v>45657</v>
      </c>
      <c r="I46" s="113">
        <v>0</v>
      </c>
      <c r="J46" s="113">
        <v>0</v>
      </c>
      <c r="K46" s="242">
        <v>753</v>
      </c>
      <c r="L46" s="242">
        <v>0</v>
      </c>
      <c r="M46" s="242">
        <v>0</v>
      </c>
      <c r="N46" s="102"/>
      <c r="O46" s="102"/>
      <c r="P46" s="102"/>
      <c r="Q46" s="158"/>
      <c r="R46"/>
      <c r="S46"/>
      <c r="T46"/>
      <c r="U46"/>
      <c r="V46"/>
      <c r="W46"/>
      <c r="X46"/>
      <c r="Y46"/>
      <c r="Z46"/>
      <c r="AA46"/>
      <c r="AB46"/>
      <c r="AC46"/>
      <c r="AD46"/>
      <c r="AE46"/>
      <c r="AF46"/>
      <c r="AG46"/>
      <c r="AH46"/>
      <c r="AI46"/>
      <c r="AJ46"/>
      <c r="AK46"/>
      <c r="AL46"/>
      <c r="AM46"/>
      <c r="AN46"/>
      <c r="AO46"/>
      <c r="AP46"/>
      <c r="AQ46"/>
      <c r="AR46"/>
      <c r="AS46"/>
      <c r="AT46"/>
      <c r="AU46"/>
      <c r="AV46"/>
      <c r="AW46"/>
      <c r="AX46"/>
      <c r="AY46"/>
      <c r="AZ46"/>
      <c r="BA46"/>
      <c r="BB46"/>
      <c r="BC46"/>
      <c r="BD46"/>
      <c r="BE46"/>
      <c r="BF46"/>
      <c r="BG46"/>
      <c r="BH46"/>
      <c r="BI46"/>
      <c r="BJ46"/>
      <c r="BK46"/>
      <c r="BL46"/>
      <c r="BM46"/>
      <c r="BN46"/>
      <c r="BO46"/>
      <c r="BP46"/>
      <c r="BQ46"/>
      <c r="BR46"/>
      <c r="BS46"/>
      <c r="BT46"/>
      <c r="BU46"/>
      <c r="BV46"/>
      <c r="BW46"/>
      <c r="BX46"/>
      <c r="BY46"/>
      <c r="BZ46"/>
      <c r="CA46"/>
      <c r="CB46"/>
      <c r="CC46"/>
      <c r="CD46"/>
      <c r="CE46"/>
      <c r="CF46"/>
      <c r="CG46"/>
      <c r="CH46"/>
      <c r="CI46"/>
      <c r="CJ46"/>
      <c r="CK46"/>
      <c r="CL46"/>
      <c r="CM46"/>
      <c r="CN46"/>
      <c r="CO46"/>
      <c r="CP46"/>
      <c r="CQ46"/>
      <c r="CR46"/>
      <c r="CS46"/>
      <c r="CT46"/>
      <c r="CU46"/>
      <c r="CV46"/>
      <c r="CW46"/>
      <c r="CX46"/>
      <c r="CY46"/>
      <c r="CZ46"/>
      <c r="DA46"/>
      <c r="DB46"/>
      <c r="DC46"/>
      <c r="DD46"/>
      <c r="DE46"/>
      <c r="DF46"/>
      <c r="DG46"/>
      <c r="DH46"/>
      <c r="DI46"/>
      <c r="DJ46"/>
      <c r="DK46"/>
      <c r="DL46"/>
      <c r="DM46"/>
      <c r="DN46"/>
      <c r="DO46"/>
      <c r="DP46"/>
      <c r="DQ46"/>
      <c r="DR46"/>
      <c r="DS46"/>
      <c r="DT46"/>
      <c r="DU46"/>
      <c r="DV46"/>
      <c r="DW46"/>
      <c r="DX46"/>
      <c r="DY46"/>
      <c r="DZ46"/>
      <c r="EA46"/>
      <c r="EB46"/>
      <c r="EC46"/>
      <c r="ED46"/>
      <c r="EE46"/>
      <c r="EF46"/>
      <c r="EG46"/>
      <c r="EH46"/>
      <c r="EI46"/>
      <c r="EJ46"/>
      <c r="EK46"/>
      <c r="EL46"/>
      <c r="EM46"/>
      <c r="EN46"/>
      <c r="EO46"/>
      <c r="EP46"/>
      <c r="EQ46"/>
      <c r="ER46"/>
      <c r="ES46"/>
      <c r="ET46"/>
      <c r="EU46"/>
      <c r="EV46"/>
      <c r="EW46"/>
      <c r="EX46"/>
      <c r="EY46"/>
      <c r="EZ46"/>
      <c r="FA46"/>
      <c r="FB46"/>
      <c r="FC46"/>
      <c r="FD46"/>
      <c r="FE46"/>
      <c r="FF46"/>
      <c r="FG46"/>
      <c r="FH46"/>
      <c r="FI46"/>
      <c r="FJ46"/>
      <c r="FK46"/>
      <c r="FL46"/>
      <c r="FM46"/>
      <c r="FN46"/>
      <c r="FO46"/>
      <c r="FP46"/>
      <c r="FQ46"/>
      <c r="FR46"/>
      <c r="FS46"/>
      <c r="FT46"/>
      <c r="FU46"/>
      <c r="FV46"/>
      <c r="FW46"/>
      <c r="FX46"/>
      <c r="FY46"/>
      <c r="FZ46"/>
      <c r="GA46"/>
      <c r="GB46"/>
      <c r="GC46"/>
      <c r="GD46"/>
      <c r="GE46"/>
      <c r="GF46"/>
      <c r="GG46"/>
      <c r="GH46"/>
      <c r="GI46"/>
      <c r="GJ46"/>
      <c r="GK46"/>
      <c r="GL46"/>
      <c r="GM46"/>
      <c r="GN46"/>
      <c r="GO46"/>
      <c r="GP46"/>
      <c r="GQ46"/>
      <c r="GR46"/>
      <c r="GS46"/>
      <c r="GT46"/>
      <c r="GU46"/>
      <c r="GV46"/>
      <c r="GW46"/>
      <c r="GX46"/>
      <c r="GY46"/>
      <c r="GZ46"/>
      <c r="HA46"/>
      <c r="HB46"/>
      <c r="HC46"/>
      <c r="HD46"/>
      <c r="HE46"/>
      <c r="HF46"/>
      <c r="HG46"/>
      <c r="HH46"/>
      <c r="HI46"/>
      <c r="HJ46"/>
      <c r="HK46"/>
      <c r="HL46"/>
      <c r="HM46"/>
      <c r="HN46"/>
      <c r="HO46"/>
      <c r="HP46"/>
      <c r="HQ46"/>
      <c r="HR46"/>
      <c r="HS46"/>
      <c r="HT46"/>
      <c r="HU46"/>
      <c r="HV46"/>
      <c r="HW46"/>
      <c r="HX46"/>
      <c r="HY46"/>
      <c r="HZ46"/>
      <c r="IA46"/>
      <c r="IB46"/>
      <c r="IC46"/>
      <c r="ID46"/>
      <c r="IE46"/>
      <c r="IF46"/>
      <c r="IG46"/>
      <c r="IH46"/>
      <c r="II46"/>
      <c r="IJ46"/>
      <c r="IK46"/>
      <c r="IL46"/>
      <c r="IM46"/>
      <c r="IN46"/>
      <c r="IO46"/>
      <c r="IP46"/>
      <c r="IQ46"/>
      <c r="IR46"/>
      <c r="IS46"/>
      <c r="IT46"/>
      <c r="IU46"/>
      <c r="IV46"/>
      <c r="IW46"/>
      <c r="IX46"/>
      <c r="IY46"/>
      <c r="IZ46"/>
      <c r="JA46"/>
      <c r="JB46"/>
      <c r="JC46"/>
      <c r="JD46"/>
      <c r="JE46"/>
      <c r="JF46"/>
      <c r="JG46"/>
      <c r="JH46"/>
      <c r="JI46"/>
      <c r="JJ46"/>
      <c r="JK46"/>
      <c r="JL46"/>
      <c r="JM46"/>
      <c r="JN46"/>
      <c r="JO46"/>
      <c r="JP46"/>
      <c r="JQ46"/>
      <c r="JR46"/>
      <c r="JS46"/>
      <c r="JT46"/>
      <c r="JU46"/>
      <c r="JV46"/>
      <c r="JW46"/>
      <c r="JX46"/>
      <c r="JY46"/>
      <c r="JZ46"/>
      <c r="KA46"/>
      <c r="KB46"/>
      <c r="KC46"/>
      <c r="KD46"/>
      <c r="KE46"/>
      <c r="KF46"/>
      <c r="KG46"/>
      <c r="KH46"/>
      <c r="KI46"/>
      <c r="KJ46"/>
      <c r="KK46"/>
      <c r="KL46"/>
      <c r="KM46"/>
      <c r="KN46"/>
      <c r="KO46"/>
      <c r="KP46"/>
      <c r="KQ46"/>
      <c r="KR46"/>
      <c r="KS46"/>
      <c r="KT46"/>
      <c r="KU46"/>
      <c r="KV46"/>
      <c r="KW46"/>
      <c r="KX46"/>
      <c r="KY46"/>
      <c r="KZ46"/>
      <c r="LA46"/>
      <c r="LB46"/>
      <c r="LC46"/>
      <c r="LD46"/>
      <c r="LE46"/>
      <c r="LF46"/>
      <c r="LG46"/>
      <c r="LH46"/>
      <c r="LI46"/>
      <c r="LJ46"/>
      <c r="LK46"/>
      <c r="LL46"/>
      <c r="LM46"/>
      <c r="LN46"/>
      <c r="LO46"/>
      <c r="LP46"/>
      <c r="LQ46"/>
      <c r="LR46"/>
      <c r="LS46"/>
      <c r="LT46"/>
      <c r="LU46"/>
      <c r="LV46"/>
      <c r="LW46"/>
      <c r="LX46"/>
      <c r="LY46"/>
      <c r="LZ46"/>
      <c r="MA46"/>
      <c r="MB46"/>
      <c r="MC46"/>
      <c r="MD46"/>
      <c r="ME46"/>
      <c r="MF46"/>
      <c r="MG46"/>
      <c r="MH46"/>
      <c r="MI46"/>
      <c r="MJ46"/>
      <c r="MK46"/>
      <c r="ML46"/>
      <c r="MM46"/>
      <c r="MN46"/>
      <c r="MO46"/>
      <c r="MP46"/>
      <c r="MQ46"/>
      <c r="MR46"/>
      <c r="MS46"/>
      <c r="MT46"/>
      <c r="MU46"/>
      <c r="MV46"/>
      <c r="MW46"/>
      <c r="MX46"/>
      <c r="MY46"/>
      <c r="MZ46"/>
      <c r="NA46"/>
      <c r="NB46"/>
      <c r="NC46"/>
      <c r="ND46"/>
      <c r="NE46"/>
      <c r="NF46"/>
      <c r="NG46"/>
      <c r="NH46"/>
      <c r="NI46"/>
      <c r="NJ46"/>
      <c r="NK46"/>
      <c r="NL46"/>
      <c r="NM46"/>
      <c r="NN46"/>
      <c r="NO46"/>
      <c r="NP46"/>
      <c r="NQ46"/>
      <c r="NR46"/>
      <c r="NS46"/>
      <c r="NT46"/>
      <c r="NU46"/>
      <c r="NV46"/>
      <c r="NW46"/>
      <c r="NX46"/>
      <c r="NY46"/>
      <c r="NZ46"/>
      <c r="OA46"/>
      <c r="OB46"/>
      <c r="OC46"/>
      <c r="OD46"/>
      <c r="OE46"/>
      <c r="OF46"/>
      <c r="OG46"/>
      <c r="OH46"/>
      <c r="OI46"/>
      <c r="OJ46"/>
      <c r="OK46"/>
      <c r="OL46"/>
      <c r="OM46"/>
      <c r="ON46"/>
      <c r="OO46"/>
      <c r="OP46"/>
      <c r="OQ46"/>
      <c r="OR46"/>
      <c r="OS46"/>
      <c r="OT46"/>
      <c r="OU46"/>
      <c r="OV46"/>
      <c r="OW46"/>
      <c r="OX46"/>
      <c r="OY46"/>
      <c r="OZ46"/>
      <c r="PA46"/>
      <c r="PB46"/>
      <c r="PC46"/>
      <c r="PD46"/>
      <c r="PE46"/>
      <c r="PF46"/>
      <c r="PG46"/>
      <c r="PH46"/>
      <c r="PI46"/>
      <c r="PJ46"/>
      <c r="PK46"/>
      <c r="PL46"/>
      <c r="PM46"/>
      <c r="PN46"/>
      <c r="PO46"/>
      <c r="PP46"/>
      <c r="PQ46"/>
      <c r="PR46"/>
      <c r="PS46"/>
      <c r="PT46"/>
      <c r="PU46"/>
      <c r="PV46"/>
      <c r="PW46"/>
      <c r="PX46"/>
      <c r="PY46"/>
      <c r="PZ46"/>
      <c r="QA46"/>
      <c r="QB46"/>
      <c r="QC46"/>
      <c r="QD46"/>
      <c r="QE46"/>
      <c r="QF46"/>
      <c r="QG46"/>
      <c r="QH46"/>
      <c r="QI46"/>
      <c r="QJ46"/>
      <c r="QK46"/>
      <c r="QL46"/>
      <c r="QM46"/>
      <c r="QN46"/>
      <c r="QO46"/>
      <c r="QP46"/>
      <c r="QQ46"/>
      <c r="QR46"/>
      <c r="QS46"/>
      <c r="QT46"/>
      <c r="QU46"/>
      <c r="QV46"/>
      <c r="QW46"/>
      <c r="QX46"/>
      <c r="QY46"/>
      <c r="QZ46"/>
      <c r="RA46"/>
      <c r="RB46"/>
      <c r="RC46"/>
      <c r="RD46"/>
      <c r="RE46"/>
      <c r="RF46"/>
      <c r="RG46"/>
      <c r="RH46"/>
      <c r="RI46"/>
      <c r="RJ46"/>
      <c r="RK46"/>
      <c r="RL46"/>
    </row>
    <row r="47" spans="1:480" s="13" customFormat="1" ht="120" customHeight="1" x14ac:dyDescent="0.25">
      <c r="A47" s="34" t="s">
        <v>21</v>
      </c>
      <c r="B47" s="34" t="s">
        <v>202</v>
      </c>
      <c r="C47" s="34" t="s">
        <v>19</v>
      </c>
      <c r="D47" s="26" t="s">
        <v>203</v>
      </c>
      <c r="E47" s="112" t="s">
        <v>23</v>
      </c>
      <c r="F47" s="34" t="s">
        <v>18</v>
      </c>
      <c r="G47" s="33">
        <v>0</v>
      </c>
      <c r="H47" s="135" t="s">
        <v>13</v>
      </c>
      <c r="I47" s="129">
        <v>0</v>
      </c>
      <c r="J47" s="106">
        <v>0</v>
      </c>
      <c r="K47" s="242">
        <v>21.01</v>
      </c>
      <c r="L47" s="242">
        <v>0</v>
      </c>
      <c r="M47" s="242">
        <v>0</v>
      </c>
      <c r="N47" s="102"/>
      <c r="O47" s="102"/>
      <c r="P47" s="102"/>
      <c r="Q47" s="158"/>
      <c r="R47"/>
      <c r="S47"/>
      <c r="T47"/>
      <c r="U47"/>
      <c r="V47"/>
      <c r="W47"/>
      <c r="X47"/>
      <c r="Y47"/>
      <c r="Z47"/>
      <c r="AA47"/>
      <c r="AB47"/>
      <c r="AC47"/>
      <c r="AD47"/>
      <c r="AE47"/>
      <c r="AF47"/>
      <c r="AG47"/>
      <c r="AH47"/>
      <c r="AI47"/>
      <c r="AJ47"/>
      <c r="AK47"/>
      <c r="AL47"/>
      <c r="AM47"/>
      <c r="AN47"/>
      <c r="AO47"/>
      <c r="AP47"/>
      <c r="AQ47"/>
      <c r="AR47"/>
      <c r="AS47"/>
      <c r="AT47"/>
      <c r="AU47"/>
      <c r="AV47"/>
      <c r="AW47"/>
      <c r="AX47"/>
      <c r="AY47"/>
      <c r="AZ47"/>
      <c r="BA47"/>
      <c r="BB47"/>
      <c r="BC47"/>
      <c r="BD47"/>
      <c r="BE47"/>
      <c r="BF47"/>
      <c r="BG47"/>
      <c r="BH47"/>
      <c r="BI47"/>
      <c r="BJ47"/>
      <c r="BK47"/>
      <c r="BL47"/>
      <c r="BM47"/>
      <c r="BN47"/>
      <c r="BO47"/>
      <c r="BP47"/>
      <c r="BQ47"/>
      <c r="BR47"/>
      <c r="BS47"/>
      <c r="BT47"/>
      <c r="BU47"/>
      <c r="BV47"/>
      <c r="BW47"/>
      <c r="BX47"/>
      <c r="BY47"/>
      <c r="BZ47"/>
      <c r="CA47"/>
      <c r="CB47"/>
      <c r="CC47"/>
      <c r="CD47"/>
      <c r="CE47"/>
      <c r="CF47"/>
      <c r="CG47"/>
      <c r="CH47"/>
      <c r="CI47"/>
      <c r="CJ47"/>
      <c r="CK47"/>
      <c r="CL47"/>
      <c r="CM47"/>
      <c r="CN47"/>
      <c r="CO47"/>
      <c r="CP47"/>
      <c r="CQ47"/>
      <c r="CR47"/>
      <c r="CS47"/>
      <c r="CT47"/>
      <c r="CU47"/>
      <c r="CV47"/>
      <c r="CW47"/>
      <c r="CX47"/>
      <c r="CY47"/>
      <c r="CZ47"/>
      <c r="DA47"/>
      <c r="DB47"/>
      <c r="DC47"/>
      <c r="DD47"/>
      <c r="DE47"/>
      <c r="DF47"/>
      <c r="DG47"/>
      <c r="DH47"/>
      <c r="DI47"/>
      <c r="DJ47"/>
      <c r="DK47"/>
      <c r="DL47"/>
      <c r="DM47"/>
      <c r="DN47"/>
      <c r="DO47"/>
      <c r="DP47"/>
      <c r="DQ47"/>
      <c r="DR47"/>
      <c r="DS47"/>
      <c r="DT47"/>
      <c r="DU47"/>
      <c r="DV47"/>
      <c r="DW47"/>
      <c r="DX47"/>
      <c r="DY47"/>
      <c r="DZ47"/>
      <c r="EA47"/>
      <c r="EB47"/>
      <c r="EC47"/>
      <c r="ED47"/>
      <c r="EE47"/>
      <c r="EF47"/>
      <c r="EG47"/>
      <c r="EH47"/>
      <c r="EI47"/>
      <c r="EJ47"/>
      <c r="EK47"/>
      <c r="EL47"/>
      <c r="EM47"/>
      <c r="EN47"/>
      <c r="EO47"/>
      <c r="EP47"/>
      <c r="EQ47"/>
      <c r="ER47"/>
      <c r="ES47"/>
      <c r="ET47"/>
      <c r="EU47"/>
      <c r="EV47"/>
      <c r="EW47"/>
      <c r="EX47"/>
      <c r="EY47"/>
      <c r="EZ47"/>
      <c r="FA47"/>
      <c r="FB47"/>
      <c r="FC47"/>
      <c r="FD47"/>
      <c r="FE47"/>
      <c r="FF47"/>
      <c r="FG47"/>
      <c r="FH47"/>
      <c r="FI47"/>
      <c r="FJ47"/>
      <c r="FK47"/>
      <c r="FL47"/>
      <c r="FM47"/>
      <c r="FN47"/>
      <c r="FO47"/>
      <c r="FP47"/>
      <c r="FQ47"/>
      <c r="FR47"/>
      <c r="FS47"/>
      <c r="FT47"/>
      <c r="FU47"/>
      <c r="FV47"/>
      <c r="FW47"/>
      <c r="FX47"/>
      <c r="FY47"/>
      <c r="FZ47"/>
      <c r="GA47"/>
      <c r="GB47"/>
      <c r="GC47"/>
      <c r="GD47"/>
      <c r="GE47"/>
      <c r="GF47"/>
      <c r="GG47"/>
      <c r="GH47"/>
      <c r="GI47"/>
      <c r="GJ47"/>
      <c r="GK47"/>
      <c r="GL47"/>
      <c r="GM47"/>
      <c r="GN47"/>
      <c r="GO47"/>
      <c r="GP47"/>
      <c r="GQ47"/>
      <c r="GR47"/>
      <c r="GS47"/>
      <c r="GT47"/>
      <c r="GU47"/>
      <c r="GV47"/>
      <c r="GW47"/>
      <c r="GX47"/>
      <c r="GY47"/>
      <c r="GZ47"/>
      <c r="HA47"/>
      <c r="HB47"/>
      <c r="HC47"/>
      <c r="HD47"/>
      <c r="HE47"/>
      <c r="HF47"/>
      <c r="HG47"/>
      <c r="HH47"/>
      <c r="HI47"/>
      <c r="HJ47"/>
      <c r="HK47"/>
      <c r="HL47"/>
      <c r="HM47"/>
      <c r="HN47"/>
      <c r="HO47"/>
      <c r="HP47"/>
      <c r="HQ47"/>
      <c r="HR47"/>
      <c r="HS47"/>
      <c r="HT47"/>
      <c r="HU47"/>
      <c r="HV47"/>
      <c r="HW47"/>
      <c r="HX47"/>
      <c r="HY47"/>
      <c r="HZ47"/>
      <c r="IA47"/>
      <c r="IB47"/>
      <c r="IC47"/>
      <c r="ID47"/>
      <c r="IE47"/>
      <c r="IF47"/>
      <c r="IG47"/>
      <c r="IH47"/>
      <c r="II47"/>
      <c r="IJ47"/>
      <c r="IK47"/>
      <c r="IL47"/>
      <c r="IM47"/>
      <c r="IN47"/>
      <c r="IO47"/>
      <c r="IP47"/>
      <c r="IQ47"/>
      <c r="IR47"/>
      <c r="IS47"/>
      <c r="IT47"/>
      <c r="IU47"/>
      <c r="IV47"/>
      <c r="IW47"/>
      <c r="IX47"/>
      <c r="IY47"/>
      <c r="IZ47"/>
      <c r="JA47"/>
      <c r="JB47"/>
      <c r="JC47"/>
      <c r="JD47"/>
      <c r="JE47"/>
      <c r="JF47"/>
      <c r="JG47"/>
      <c r="JH47"/>
      <c r="JI47"/>
      <c r="JJ47"/>
      <c r="JK47"/>
      <c r="JL47"/>
      <c r="JM47"/>
      <c r="JN47"/>
      <c r="JO47"/>
      <c r="JP47"/>
      <c r="JQ47"/>
      <c r="JR47"/>
      <c r="JS47"/>
      <c r="JT47"/>
      <c r="JU47"/>
      <c r="JV47"/>
      <c r="JW47"/>
      <c r="JX47"/>
      <c r="JY47"/>
      <c r="JZ47"/>
      <c r="KA47"/>
      <c r="KB47"/>
      <c r="KC47"/>
      <c r="KD47"/>
      <c r="KE47"/>
      <c r="KF47"/>
      <c r="KG47"/>
      <c r="KH47"/>
      <c r="KI47"/>
      <c r="KJ47"/>
      <c r="KK47"/>
      <c r="KL47"/>
      <c r="KM47"/>
      <c r="KN47"/>
      <c r="KO47"/>
      <c r="KP47"/>
      <c r="KQ47"/>
      <c r="KR47"/>
      <c r="KS47"/>
      <c r="KT47"/>
      <c r="KU47"/>
      <c r="KV47"/>
      <c r="KW47"/>
      <c r="KX47"/>
      <c r="KY47"/>
      <c r="KZ47"/>
      <c r="LA47"/>
      <c r="LB47"/>
      <c r="LC47"/>
      <c r="LD47"/>
      <c r="LE47"/>
      <c r="LF47"/>
      <c r="LG47"/>
      <c r="LH47"/>
      <c r="LI47"/>
      <c r="LJ47"/>
      <c r="LK47"/>
      <c r="LL47"/>
      <c r="LM47"/>
      <c r="LN47"/>
      <c r="LO47"/>
      <c r="LP47"/>
      <c r="LQ47"/>
      <c r="LR47"/>
      <c r="LS47"/>
      <c r="LT47"/>
      <c r="LU47"/>
      <c r="LV47"/>
      <c r="LW47"/>
      <c r="LX47"/>
      <c r="LY47"/>
      <c r="LZ47"/>
      <c r="MA47"/>
      <c r="MB47"/>
      <c r="MC47"/>
      <c r="MD47"/>
      <c r="ME47"/>
      <c r="MF47"/>
      <c r="MG47"/>
      <c r="MH47"/>
      <c r="MI47"/>
      <c r="MJ47"/>
      <c r="MK47"/>
      <c r="ML47"/>
      <c r="MM47"/>
      <c r="MN47"/>
      <c r="MO47"/>
      <c r="MP47"/>
      <c r="MQ47"/>
      <c r="MR47"/>
      <c r="MS47"/>
      <c r="MT47"/>
      <c r="MU47"/>
      <c r="MV47"/>
      <c r="MW47"/>
      <c r="MX47"/>
      <c r="MY47"/>
      <c r="MZ47"/>
      <c r="NA47"/>
      <c r="NB47"/>
      <c r="NC47"/>
      <c r="ND47"/>
      <c r="NE47"/>
      <c r="NF47"/>
      <c r="NG47"/>
      <c r="NH47"/>
      <c r="NI47"/>
      <c r="NJ47"/>
      <c r="NK47"/>
      <c r="NL47"/>
      <c r="NM47"/>
      <c r="NN47"/>
      <c r="NO47"/>
      <c r="NP47"/>
      <c r="NQ47"/>
      <c r="NR47"/>
      <c r="NS47"/>
      <c r="NT47"/>
      <c r="NU47"/>
      <c r="NV47"/>
      <c r="NW47"/>
      <c r="NX47"/>
      <c r="NY47"/>
      <c r="NZ47"/>
      <c r="OA47"/>
      <c r="OB47"/>
      <c r="OC47"/>
      <c r="OD47"/>
      <c r="OE47"/>
      <c r="OF47"/>
      <c r="OG47"/>
      <c r="OH47"/>
      <c r="OI47"/>
      <c r="OJ47"/>
      <c r="OK47"/>
      <c r="OL47"/>
      <c r="OM47"/>
      <c r="ON47"/>
      <c r="OO47"/>
      <c r="OP47"/>
      <c r="OQ47"/>
      <c r="OR47"/>
      <c r="OS47"/>
      <c r="OT47"/>
      <c r="OU47"/>
      <c r="OV47"/>
      <c r="OW47"/>
      <c r="OX47"/>
      <c r="OY47"/>
      <c r="OZ47"/>
      <c r="PA47"/>
      <c r="PB47"/>
      <c r="PC47"/>
      <c r="PD47"/>
      <c r="PE47"/>
      <c r="PF47"/>
      <c r="PG47"/>
      <c r="PH47"/>
      <c r="PI47"/>
      <c r="PJ47"/>
      <c r="PK47"/>
      <c r="PL47"/>
      <c r="PM47"/>
      <c r="PN47"/>
      <c r="PO47"/>
      <c r="PP47"/>
      <c r="PQ47"/>
      <c r="PR47"/>
      <c r="PS47"/>
      <c r="PT47"/>
      <c r="PU47"/>
      <c r="PV47"/>
      <c r="PW47"/>
      <c r="PX47"/>
      <c r="PY47"/>
      <c r="PZ47"/>
      <c r="QA47"/>
      <c r="QB47"/>
      <c r="QC47"/>
      <c r="QD47"/>
      <c r="QE47"/>
      <c r="QF47"/>
      <c r="QG47"/>
      <c r="QH47"/>
      <c r="QI47"/>
      <c r="QJ47"/>
      <c r="QK47"/>
      <c r="QL47"/>
      <c r="QM47"/>
      <c r="QN47"/>
      <c r="QO47"/>
      <c r="QP47"/>
      <c r="QQ47"/>
      <c r="QR47"/>
      <c r="QS47"/>
      <c r="QT47"/>
      <c r="QU47"/>
      <c r="QV47"/>
      <c r="QW47"/>
      <c r="QX47"/>
      <c r="QY47"/>
      <c r="QZ47"/>
      <c r="RA47"/>
      <c r="RB47"/>
      <c r="RC47"/>
      <c r="RD47"/>
      <c r="RE47"/>
      <c r="RF47"/>
      <c r="RG47"/>
      <c r="RH47"/>
      <c r="RI47"/>
      <c r="RJ47"/>
      <c r="RK47"/>
      <c r="RL47"/>
    </row>
    <row r="48" spans="1:480" s="13" customFormat="1" ht="131.25" customHeight="1" x14ac:dyDescent="0.25">
      <c r="A48" s="203" t="s">
        <v>21</v>
      </c>
      <c r="B48" s="203" t="s">
        <v>204</v>
      </c>
      <c r="C48" s="151" t="s">
        <v>19</v>
      </c>
      <c r="D48" s="213" t="s">
        <v>205</v>
      </c>
      <c r="E48" s="103" t="s">
        <v>23</v>
      </c>
      <c r="F48" s="34" t="s">
        <v>18</v>
      </c>
      <c r="G48" s="33">
        <v>1.28</v>
      </c>
      <c r="H48" s="76">
        <v>45657</v>
      </c>
      <c r="I48" s="129">
        <v>0</v>
      </c>
      <c r="J48" s="106">
        <v>0</v>
      </c>
      <c r="K48" s="242">
        <v>32823.300000000003</v>
      </c>
      <c r="L48" s="242">
        <v>0</v>
      </c>
      <c r="M48" s="242">
        <v>0</v>
      </c>
      <c r="N48" s="102"/>
      <c r="O48" s="102"/>
      <c r="P48" s="102"/>
      <c r="Q48" s="160"/>
      <c r="R48"/>
      <c r="S48"/>
      <c r="T48"/>
      <c r="U48"/>
      <c r="V48"/>
      <c r="W48"/>
      <c r="X48"/>
      <c r="Y48"/>
      <c r="Z48"/>
      <c r="AA48"/>
      <c r="AB48"/>
      <c r="AC48"/>
      <c r="AD48"/>
      <c r="AE48"/>
      <c r="AF48"/>
      <c r="AG48"/>
      <c r="AH48"/>
      <c r="AI48"/>
      <c r="AJ48"/>
      <c r="AK48"/>
      <c r="AL48"/>
      <c r="AM48"/>
      <c r="AN48"/>
      <c r="AO48"/>
      <c r="AP48"/>
      <c r="AQ48"/>
      <c r="AR48"/>
      <c r="AS48"/>
      <c r="AT48"/>
      <c r="AU48"/>
      <c r="AV48"/>
      <c r="AW48"/>
      <c r="AX48"/>
      <c r="AY48"/>
      <c r="AZ48"/>
      <c r="BA48"/>
      <c r="BB48"/>
      <c r="BC48"/>
      <c r="BD48"/>
      <c r="BE48"/>
      <c r="BF48"/>
      <c r="BG48"/>
      <c r="BH48"/>
      <c r="BI48"/>
      <c r="BJ48"/>
      <c r="BK48"/>
      <c r="BL48"/>
      <c r="BM48"/>
      <c r="BN48"/>
      <c r="BO48"/>
      <c r="BP48"/>
      <c r="BQ48"/>
      <c r="BR48"/>
      <c r="BS48"/>
      <c r="BT48"/>
      <c r="BU48"/>
      <c r="BV48"/>
      <c r="BW48"/>
      <c r="BX48"/>
      <c r="BY48"/>
      <c r="BZ48"/>
      <c r="CA48"/>
      <c r="CB48"/>
      <c r="CC48"/>
      <c r="CD48"/>
      <c r="CE48"/>
      <c r="CF48"/>
      <c r="CG48"/>
      <c r="CH48"/>
      <c r="CI48"/>
      <c r="CJ48"/>
      <c r="CK48"/>
      <c r="CL48"/>
      <c r="CM48"/>
      <c r="CN48"/>
      <c r="CO48"/>
      <c r="CP48"/>
      <c r="CQ48"/>
      <c r="CR48"/>
      <c r="CS48"/>
      <c r="CT48"/>
      <c r="CU48"/>
      <c r="CV48"/>
      <c r="CW48"/>
      <c r="CX48"/>
      <c r="CY48"/>
      <c r="CZ48"/>
      <c r="DA48"/>
      <c r="DB48"/>
      <c r="DC48"/>
      <c r="DD48"/>
      <c r="DE48"/>
      <c r="DF48"/>
      <c r="DG48"/>
      <c r="DH48"/>
      <c r="DI48"/>
      <c r="DJ48"/>
      <c r="DK48"/>
      <c r="DL48"/>
      <c r="DM48"/>
      <c r="DN48"/>
      <c r="DO48"/>
      <c r="DP48"/>
      <c r="DQ48"/>
      <c r="DR48"/>
      <c r="DS48"/>
      <c r="DT48"/>
      <c r="DU48"/>
      <c r="DV48"/>
      <c r="DW48"/>
      <c r="DX48"/>
      <c r="DY48"/>
      <c r="DZ48"/>
      <c r="EA48"/>
      <c r="EB48"/>
      <c r="EC48"/>
      <c r="ED48"/>
      <c r="EE48"/>
      <c r="EF48"/>
      <c r="EG48"/>
      <c r="EH48"/>
      <c r="EI48"/>
      <c r="EJ48"/>
      <c r="EK48"/>
      <c r="EL48"/>
      <c r="EM48"/>
      <c r="EN48"/>
      <c r="EO48"/>
      <c r="EP48"/>
      <c r="EQ48"/>
      <c r="ER48"/>
      <c r="ES48"/>
      <c r="ET48"/>
      <c r="EU48"/>
      <c r="EV48"/>
      <c r="EW48"/>
      <c r="EX48"/>
      <c r="EY48"/>
      <c r="EZ48"/>
      <c r="FA48"/>
      <c r="FB48"/>
      <c r="FC48"/>
      <c r="FD48"/>
      <c r="FE48"/>
      <c r="FF48"/>
      <c r="FG48"/>
      <c r="FH48"/>
      <c r="FI48"/>
      <c r="FJ48"/>
      <c r="FK48"/>
      <c r="FL48"/>
      <c r="FM48"/>
      <c r="FN48"/>
      <c r="FO48"/>
      <c r="FP48"/>
      <c r="FQ48"/>
      <c r="FR48"/>
      <c r="FS48"/>
      <c r="FT48"/>
      <c r="FU48"/>
      <c r="FV48"/>
      <c r="FW48"/>
      <c r="FX48"/>
      <c r="FY48"/>
      <c r="FZ48"/>
      <c r="GA48"/>
      <c r="GB48"/>
      <c r="GC48"/>
      <c r="GD48"/>
      <c r="GE48"/>
      <c r="GF48"/>
      <c r="GG48"/>
      <c r="GH48"/>
      <c r="GI48"/>
      <c r="GJ48"/>
      <c r="GK48"/>
      <c r="GL48"/>
      <c r="GM48"/>
      <c r="GN48"/>
      <c r="GO48"/>
      <c r="GP48"/>
      <c r="GQ48"/>
      <c r="GR48"/>
      <c r="GS48"/>
      <c r="GT48"/>
      <c r="GU48"/>
      <c r="GV48"/>
      <c r="GW48"/>
      <c r="GX48"/>
      <c r="GY48"/>
      <c r="GZ48"/>
      <c r="HA48"/>
      <c r="HB48"/>
      <c r="HC48"/>
      <c r="HD48"/>
      <c r="HE48"/>
      <c r="HF48"/>
      <c r="HG48"/>
      <c r="HH48"/>
      <c r="HI48"/>
      <c r="HJ48"/>
      <c r="HK48"/>
      <c r="HL48"/>
      <c r="HM48"/>
      <c r="HN48"/>
      <c r="HO48"/>
      <c r="HP48"/>
      <c r="HQ48"/>
      <c r="HR48"/>
      <c r="HS48"/>
      <c r="HT48"/>
      <c r="HU48"/>
      <c r="HV48"/>
      <c r="HW48"/>
      <c r="HX48"/>
      <c r="HY48"/>
      <c r="HZ48"/>
      <c r="IA48"/>
      <c r="IB48"/>
      <c r="IC48"/>
      <c r="ID48"/>
      <c r="IE48"/>
      <c r="IF48"/>
      <c r="IG48"/>
      <c r="IH48"/>
      <c r="II48"/>
      <c r="IJ48"/>
      <c r="IK48"/>
      <c r="IL48"/>
      <c r="IM48"/>
      <c r="IN48"/>
      <c r="IO48"/>
      <c r="IP48"/>
      <c r="IQ48"/>
      <c r="IR48"/>
      <c r="IS48"/>
      <c r="IT48"/>
      <c r="IU48"/>
      <c r="IV48"/>
      <c r="IW48"/>
      <c r="IX48"/>
      <c r="IY48"/>
      <c r="IZ48"/>
      <c r="JA48"/>
      <c r="JB48"/>
      <c r="JC48"/>
      <c r="JD48"/>
      <c r="JE48"/>
      <c r="JF48"/>
      <c r="JG48"/>
      <c r="JH48"/>
      <c r="JI48"/>
      <c r="JJ48"/>
      <c r="JK48"/>
      <c r="JL48"/>
      <c r="JM48"/>
      <c r="JN48"/>
      <c r="JO48"/>
      <c r="JP48"/>
      <c r="JQ48"/>
      <c r="JR48"/>
      <c r="JS48"/>
      <c r="JT48"/>
      <c r="JU48"/>
      <c r="JV48"/>
      <c r="JW48"/>
      <c r="JX48"/>
      <c r="JY48"/>
      <c r="JZ48"/>
      <c r="KA48"/>
      <c r="KB48"/>
      <c r="KC48"/>
      <c r="KD48"/>
      <c r="KE48"/>
      <c r="KF48"/>
      <c r="KG48"/>
      <c r="KH48"/>
      <c r="KI48"/>
      <c r="KJ48"/>
      <c r="KK48"/>
      <c r="KL48"/>
      <c r="KM48"/>
      <c r="KN48"/>
      <c r="KO48"/>
      <c r="KP48"/>
      <c r="KQ48"/>
      <c r="KR48"/>
      <c r="KS48"/>
      <c r="KT48"/>
      <c r="KU48"/>
      <c r="KV48"/>
      <c r="KW48"/>
      <c r="KX48"/>
      <c r="KY48"/>
      <c r="KZ48"/>
      <c r="LA48"/>
      <c r="LB48"/>
      <c r="LC48"/>
      <c r="LD48"/>
      <c r="LE48"/>
      <c r="LF48"/>
      <c r="LG48"/>
      <c r="LH48"/>
      <c r="LI48"/>
      <c r="LJ48"/>
      <c r="LK48"/>
      <c r="LL48"/>
      <c r="LM48"/>
      <c r="LN48"/>
      <c r="LO48"/>
      <c r="LP48"/>
      <c r="LQ48"/>
      <c r="LR48"/>
      <c r="LS48"/>
      <c r="LT48"/>
      <c r="LU48"/>
      <c r="LV48"/>
      <c r="LW48"/>
      <c r="LX48"/>
      <c r="LY48"/>
      <c r="LZ48"/>
      <c r="MA48"/>
      <c r="MB48"/>
      <c r="MC48"/>
      <c r="MD48"/>
      <c r="ME48"/>
      <c r="MF48"/>
      <c r="MG48"/>
      <c r="MH48"/>
      <c r="MI48"/>
      <c r="MJ48"/>
      <c r="MK48"/>
      <c r="ML48"/>
      <c r="MM48"/>
      <c r="MN48"/>
      <c r="MO48"/>
      <c r="MP48"/>
      <c r="MQ48"/>
      <c r="MR48"/>
      <c r="MS48"/>
      <c r="MT48"/>
      <c r="MU48"/>
      <c r="MV48"/>
      <c r="MW48"/>
      <c r="MX48"/>
      <c r="MY48"/>
      <c r="MZ48"/>
      <c r="NA48"/>
      <c r="NB48"/>
      <c r="NC48"/>
      <c r="ND48"/>
      <c r="NE48"/>
      <c r="NF48"/>
      <c r="NG48"/>
      <c r="NH48"/>
      <c r="NI48"/>
      <c r="NJ48"/>
      <c r="NK48"/>
      <c r="NL48"/>
      <c r="NM48"/>
      <c r="NN48"/>
      <c r="NO48"/>
      <c r="NP48"/>
      <c r="NQ48"/>
      <c r="NR48"/>
      <c r="NS48"/>
      <c r="NT48"/>
      <c r="NU48"/>
      <c r="NV48"/>
      <c r="NW48"/>
      <c r="NX48"/>
      <c r="NY48"/>
      <c r="NZ48"/>
      <c r="OA48"/>
      <c r="OB48"/>
      <c r="OC48"/>
      <c r="OD48"/>
      <c r="OE48"/>
      <c r="OF48"/>
      <c r="OG48"/>
      <c r="OH48"/>
      <c r="OI48"/>
      <c r="OJ48"/>
      <c r="OK48"/>
      <c r="OL48"/>
      <c r="OM48"/>
      <c r="ON48"/>
      <c r="OO48"/>
      <c r="OP48"/>
      <c r="OQ48"/>
      <c r="OR48"/>
      <c r="OS48"/>
      <c r="OT48"/>
      <c r="OU48"/>
      <c r="OV48"/>
      <c r="OW48"/>
      <c r="OX48"/>
      <c r="OY48"/>
      <c r="OZ48"/>
      <c r="PA48"/>
      <c r="PB48"/>
      <c r="PC48"/>
      <c r="PD48"/>
      <c r="PE48"/>
      <c r="PF48"/>
      <c r="PG48"/>
      <c r="PH48"/>
      <c r="PI48"/>
      <c r="PJ48"/>
      <c r="PK48"/>
      <c r="PL48"/>
      <c r="PM48"/>
      <c r="PN48"/>
      <c r="PO48"/>
      <c r="PP48"/>
      <c r="PQ48"/>
      <c r="PR48"/>
      <c r="PS48"/>
      <c r="PT48"/>
      <c r="PU48"/>
      <c r="PV48"/>
      <c r="PW48"/>
      <c r="PX48"/>
      <c r="PY48"/>
      <c r="PZ48"/>
      <c r="QA48"/>
      <c r="QB48"/>
      <c r="QC48"/>
      <c r="QD48"/>
      <c r="QE48"/>
      <c r="QF48"/>
      <c r="QG48"/>
      <c r="QH48"/>
      <c r="QI48"/>
      <c r="QJ48"/>
      <c r="QK48"/>
      <c r="QL48"/>
      <c r="QM48"/>
      <c r="QN48"/>
      <c r="QO48"/>
      <c r="QP48"/>
      <c r="QQ48"/>
      <c r="QR48"/>
      <c r="QS48"/>
      <c r="QT48"/>
      <c r="QU48"/>
      <c r="QV48"/>
      <c r="QW48"/>
      <c r="QX48"/>
      <c r="QY48"/>
      <c r="QZ48"/>
      <c r="RA48"/>
      <c r="RB48"/>
      <c r="RC48"/>
      <c r="RD48"/>
      <c r="RE48"/>
      <c r="RF48"/>
      <c r="RG48"/>
      <c r="RH48"/>
      <c r="RI48"/>
      <c r="RJ48"/>
      <c r="RK48"/>
      <c r="RL48"/>
    </row>
    <row r="49" spans="1:480" s="13" customFormat="1" ht="64.5" customHeight="1" x14ac:dyDescent="0.25">
      <c r="A49" s="204"/>
      <c r="B49" s="204" t="s">
        <v>204</v>
      </c>
      <c r="C49" s="151" t="s">
        <v>275</v>
      </c>
      <c r="D49" s="214"/>
      <c r="E49" s="103" t="s">
        <v>276</v>
      </c>
      <c r="F49" s="34" t="s">
        <v>27</v>
      </c>
      <c r="G49" s="113">
        <v>1</v>
      </c>
      <c r="H49" s="76">
        <v>45657</v>
      </c>
      <c r="I49" s="113">
        <v>0</v>
      </c>
      <c r="J49" s="113">
        <v>0</v>
      </c>
      <c r="K49" s="242">
        <v>3292.34</v>
      </c>
      <c r="L49" s="242">
        <v>0</v>
      </c>
      <c r="M49" s="242">
        <v>0</v>
      </c>
      <c r="N49" s="102"/>
      <c r="O49" s="102"/>
      <c r="P49" s="102"/>
      <c r="Q49" s="173"/>
      <c r="R49"/>
      <c r="S49"/>
      <c r="T49"/>
      <c r="U49"/>
      <c r="V49"/>
      <c r="W49"/>
      <c r="X49"/>
      <c r="Y49"/>
      <c r="Z49"/>
      <c r="AA49"/>
      <c r="AB49"/>
      <c r="AC49"/>
      <c r="AD49"/>
      <c r="AE49"/>
      <c r="AF49"/>
      <c r="AG49"/>
      <c r="AH49"/>
      <c r="AI49"/>
      <c r="AJ49"/>
      <c r="AK49"/>
      <c r="AL49"/>
      <c r="AM49"/>
      <c r="AN49"/>
      <c r="AO49"/>
      <c r="AP49"/>
      <c r="AQ49"/>
      <c r="AR49"/>
      <c r="AS49"/>
      <c r="AT49"/>
      <c r="AU49"/>
      <c r="AV49"/>
      <c r="AW49"/>
      <c r="AX49"/>
      <c r="AY49"/>
      <c r="AZ49"/>
      <c r="BA49"/>
      <c r="BB49"/>
      <c r="BC49"/>
      <c r="BD49"/>
      <c r="BE49"/>
      <c r="BF49"/>
      <c r="BG49"/>
      <c r="BH49"/>
      <c r="BI49"/>
      <c r="BJ49"/>
      <c r="BK49"/>
      <c r="BL49"/>
      <c r="BM49"/>
      <c r="BN49"/>
      <c r="BO49"/>
      <c r="BP49"/>
      <c r="BQ49"/>
      <c r="BR49"/>
      <c r="BS49"/>
      <c r="BT49"/>
      <c r="BU49"/>
      <c r="BV49"/>
      <c r="BW49"/>
      <c r="BX49"/>
      <c r="BY49"/>
      <c r="BZ49"/>
      <c r="CA49"/>
      <c r="CB49"/>
      <c r="CC49"/>
      <c r="CD49"/>
      <c r="CE49"/>
      <c r="CF49"/>
      <c r="CG49"/>
      <c r="CH49"/>
      <c r="CI49"/>
      <c r="CJ49"/>
      <c r="CK49"/>
      <c r="CL49"/>
      <c r="CM49"/>
      <c r="CN49"/>
      <c r="CO49"/>
      <c r="CP49"/>
      <c r="CQ49"/>
      <c r="CR49"/>
      <c r="CS49"/>
      <c r="CT49"/>
      <c r="CU49"/>
      <c r="CV49"/>
      <c r="CW49"/>
      <c r="CX49"/>
      <c r="CY49"/>
      <c r="CZ49"/>
      <c r="DA49"/>
      <c r="DB49"/>
      <c r="DC49"/>
      <c r="DD49"/>
      <c r="DE49"/>
      <c r="DF49"/>
      <c r="DG49"/>
      <c r="DH49"/>
      <c r="DI49"/>
      <c r="DJ49"/>
      <c r="DK49"/>
      <c r="DL49"/>
      <c r="DM49"/>
      <c r="DN49"/>
      <c r="DO49"/>
      <c r="DP49"/>
      <c r="DQ49"/>
      <c r="DR49"/>
      <c r="DS49"/>
      <c r="DT49"/>
      <c r="DU49"/>
      <c r="DV49"/>
      <c r="DW49"/>
      <c r="DX49"/>
      <c r="DY49"/>
      <c r="DZ49"/>
      <c r="EA49"/>
      <c r="EB49"/>
      <c r="EC49"/>
      <c r="ED49"/>
      <c r="EE49"/>
      <c r="EF49"/>
      <c r="EG49"/>
      <c r="EH49"/>
      <c r="EI49"/>
      <c r="EJ49"/>
      <c r="EK49"/>
      <c r="EL49"/>
      <c r="EM49"/>
      <c r="EN49"/>
      <c r="EO49"/>
      <c r="EP49"/>
      <c r="EQ49"/>
      <c r="ER49"/>
      <c r="ES49"/>
      <c r="ET49"/>
      <c r="EU49"/>
      <c r="EV49"/>
      <c r="EW49"/>
      <c r="EX49"/>
      <c r="EY49"/>
      <c r="EZ49"/>
      <c r="FA49"/>
      <c r="FB49"/>
      <c r="FC49"/>
      <c r="FD49"/>
      <c r="FE49"/>
      <c r="FF49"/>
      <c r="FG49"/>
      <c r="FH49"/>
      <c r="FI49"/>
      <c r="FJ49"/>
      <c r="FK49"/>
      <c r="FL49"/>
      <c r="FM49"/>
      <c r="FN49"/>
      <c r="FO49"/>
      <c r="FP49"/>
      <c r="FQ49"/>
      <c r="FR49"/>
      <c r="FS49"/>
      <c r="FT49"/>
      <c r="FU49"/>
      <c r="FV49"/>
      <c r="FW49"/>
      <c r="FX49"/>
      <c r="FY49"/>
      <c r="FZ49"/>
      <c r="GA49"/>
      <c r="GB49"/>
      <c r="GC49"/>
      <c r="GD49"/>
      <c r="GE49"/>
      <c r="GF49"/>
      <c r="GG49"/>
      <c r="GH49"/>
      <c r="GI49"/>
      <c r="GJ49"/>
      <c r="GK49"/>
      <c r="GL49"/>
      <c r="GM49"/>
      <c r="GN49"/>
      <c r="GO49"/>
      <c r="GP49"/>
      <c r="GQ49"/>
      <c r="GR49"/>
      <c r="GS49"/>
      <c r="GT49"/>
      <c r="GU49"/>
      <c r="GV49"/>
      <c r="GW49"/>
      <c r="GX49"/>
      <c r="GY49"/>
      <c r="GZ49"/>
      <c r="HA49"/>
      <c r="HB49"/>
      <c r="HC49"/>
      <c r="HD49"/>
      <c r="HE49"/>
      <c r="HF49"/>
      <c r="HG49"/>
      <c r="HH49"/>
      <c r="HI49"/>
      <c r="HJ49"/>
      <c r="HK49"/>
      <c r="HL49"/>
      <c r="HM49"/>
      <c r="HN49"/>
      <c r="HO49"/>
      <c r="HP49"/>
      <c r="HQ49"/>
      <c r="HR49"/>
      <c r="HS49"/>
      <c r="HT49"/>
      <c r="HU49"/>
      <c r="HV49"/>
      <c r="HW49"/>
      <c r="HX49"/>
      <c r="HY49"/>
      <c r="HZ49"/>
      <c r="IA49"/>
      <c r="IB49"/>
      <c r="IC49"/>
      <c r="ID49"/>
      <c r="IE49"/>
      <c r="IF49"/>
      <c r="IG49"/>
      <c r="IH49"/>
      <c r="II49"/>
      <c r="IJ49"/>
      <c r="IK49"/>
      <c r="IL49"/>
      <c r="IM49"/>
      <c r="IN49"/>
      <c r="IO49"/>
      <c r="IP49"/>
      <c r="IQ49"/>
      <c r="IR49"/>
      <c r="IS49"/>
      <c r="IT49"/>
      <c r="IU49"/>
      <c r="IV49"/>
      <c r="IW49"/>
      <c r="IX49"/>
      <c r="IY49"/>
      <c r="IZ49"/>
      <c r="JA49"/>
      <c r="JB49"/>
      <c r="JC49"/>
      <c r="JD49"/>
      <c r="JE49"/>
      <c r="JF49"/>
      <c r="JG49"/>
      <c r="JH49"/>
      <c r="JI49"/>
      <c r="JJ49"/>
      <c r="JK49"/>
      <c r="JL49"/>
      <c r="JM49"/>
      <c r="JN49"/>
      <c r="JO49"/>
      <c r="JP49"/>
      <c r="JQ49"/>
      <c r="JR49"/>
      <c r="JS49"/>
      <c r="JT49"/>
      <c r="JU49"/>
      <c r="JV49"/>
      <c r="JW49"/>
      <c r="JX49"/>
      <c r="JY49"/>
      <c r="JZ49"/>
      <c r="KA49"/>
      <c r="KB49"/>
      <c r="KC49"/>
      <c r="KD49"/>
      <c r="KE49"/>
      <c r="KF49"/>
      <c r="KG49"/>
      <c r="KH49"/>
      <c r="KI49"/>
      <c r="KJ49"/>
      <c r="KK49"/>
      <c r="KL49"/>
      <c r="KM49"/>
      <c r="KN49"/>
      <c r="KO49"/>
      <c r="KP49"/>
      <c r="KQ49"/>
      <c r="KR49"/>
      <c r="KS49"/>
      <c r="KT49"/>
      <c r="KU49"/>
      <c r="KV49"/>
      <c r="KW49"/>
      <c r="KX49"/>
      <c r="KY49"/>
      <c r="KZ49"/>
      <c r="LA49"/>
      <c r="LB49"/>
      <c r="LC49"/>
      <c r="LD49"/>
      <c r="LE49"/>
      <c r="LF49"/>
      <c r="LG49"/>
      <c r="LH49"/>
      <c r="LI49"/>
      <c r="LJ49"/>
      <c r="LK49"/>
      <c r="LL49"/>
      <c r="LM49"/>
      <c r="LN49"/>
      <c r="LO49"/>
      <c r="LP49"/>
      <c r="LQ49"/>
      <c r="LR49"/>
      <c r="LS49"/>
      <c r="LT49"/>
      <c r="LU49"/>
      <c r="LV49"/>
      <c r="LW49"/>
      <c r="LX49"/>
      <c r="LY49"/>
      <c r="LZ49"/>
      <c r="MA49"/>
      <c r="MB49"/>
      <c r="MC49"/>
      <c r="MD49"/>
      <c r="ME49"/>
      <c r="MF49"/>
      <c r="MG49"/>
      <c r="MH49"/>
      <c r="MI49"/>
      <c r="MJ49"/>
      <c r="MK49"/>
      <c r="ML49"/>
      <c r="MM49"/>
      <c r="MN49"/>
      <c r="MO49"/>
      <c r="MP49"/>
      <c r="MQ49"/>
      <c r="MR49"/>
      <c r="MS49"/>
      <c r="MT49"/>
      <c r="MU49"/>
      <c r="MV49"/>
      <c r="MW49"/>
      <c r="MX49"/>
      <c r="MY49"/>
      <c r="MZ49"/>
      <c r="NA49"/>
      <c r="NB49"/>
      <c r="NC49"/>
      <c r="ND49"/>
      <c r="NE49"/>
      <c r="NF49"/>
      <c r="NG49"/>
      <c r="NH49"/>
      <c r="NI49"/>
      <c r="NJ49"/>
      <c r="NK49"/>
      <c r="NL49"/>
      <c r="NM49"/>
      <c r="NN49"/>
      <c r="NO49"/>
      <c r="NP49"/>
      <c r="NQ49"/>
      <c r="NR49"/>
      <c r="NS49"/>
      <c r="NT49"/>
      <c r="NU49"/>
      <c r="NV49"/>
      <c r="NW49"/>
      <c r="NX49"/>
      <c r="NY49"/>
      <c r="NZ49"/>
      <c r="OA49"/>
      <c r="OB49"/>
      <c r="OC49"/>
      <c r="OD49"/>
      <c r="OE49"/>
      <c r="OF49"/>
      <c r="OG49"/>
      <c r="OH49"/>
      <c r="OI49"/>
      <c r="OJ49"/>
      <c r="OK49"/>
      <c r="OL49"/>
      <c r="OM49"/>
      <c r="ON49"/>
      <c r="OO49"/>
      <c r="OP49"/>
      <c r="OQ49"/>
      <c r="OR49"/>
      <c r="OS49"/>
      <c r="OT49"/>
      <c r="OU49"/>
      <c r="OV49"/>
      <c r="OW49"/>
      <c r="OX49"/>
      <c r="OY49"/>
      <c r="OZ49"/>
      <c r="PA49"/>
      <c r="PB49"/>
      <c r="PC49"/>
      <c r="PD49"/>
      <c r="PE49"/>
      <c r="PF49"/>
      <c r="PG49"/>
      <c r="PH49"/>
      <c r="PI49"/>
      <c r="PJ49"/>
      <c r="PK49"/>
      <c r="PL49"/>
      <c r="PM49"/>
      <c r="PN49"/>
      <c r="PO49"/>
      <c r="PP49"/>
      <c r="PQ49"/>
      <c r="PR49"/>
      <c r="PS49"/>
      <c r="PT49"/>
      <c r="PU49"/>
      <c r="PV49"/>
      <c r="PW49"/>
      <c r="PX49"/>
      <c r="PY49"/>
      <c r="PZ49"/>
      <c r="QA49"/>
      <c r="QB49"/>
      <c r="QC49"/>
      <c r="QD49"/>
      <c r="QE49"/>
      <c r="QF49"/>
      <c r="QG49"/>
      <c r="QH49"/>
      <c r="QI49"/>
      <c r="QJ49"/>
      <c r="QK49"/>
      <c r="QL49"/>
      <c r="QM49"/>
      <c r="QN49"/>
      <c r="QO49"/>
      <c r="QP49"/>
      <c r="QQ49"/>
      <c r="QR49"/>
      <c r="QS49"/>
      <c r="QT49"/>
      <c r="QU49"/>
      <c r="QV49"/>
      <c r="QW49"/>
      <c r="QX49"/>
      <c r="QY49"/>
      <c r="QZ49"/>
      <c r="RA49"/>
      <c r="RB49"/>
      <c r="RC49"/>
      <c r="RD49"/>
      <c r="RE49"/>
      <c r="RF49"/>
      <c r="RG49"/>
      <c r="RH49"/>
      <c r="RI49"/>
      <c r="RJ49"/>
      <c r="RK49"/>
      <c r="RL49"/>
    </row>
    <row r="50" spans="1:480" s="13" customFormat="1" ht="127.5" customHeight="1" x14ac:dyDescent="0.25">
      <c r="A50" s="34" t="s">
        <v>21</v>
      </c>
      <c r="B50" s="34" t="s">
        <v>209</v>
      </c>
      <c r="C50" s="34" t="s">
        <v>19</v>
      </c>
      <c r="D50" s="26" t="s">
        <v>208</v>
      </c>
      <c r="E50" s="103" t="s">
        <v>23</v>
      </c>
      <c r="F50" s="34" t="s">
        <v>18</v>
      </c>
      <c r="G50" s="33">
        <v>0</v>
      </c>
      <c r="H50" s="135" t="s">
        <v>13</v>
      </c>
      <c r="I50" s="33">
        <v>0</v>
      </c>
      <c r="J50" s="33">
        <v>0</v>
      </c>
      <c r="K50" s="242">
        <v>2838.37</v>
      </c>
      <c r="L50" s="242">
        <v>0</v>
      </c>
      <c r="M50" s="242">
        <v>0</v>
      </c>
      <c r="N50" s="102"/>
      <c r="O50" s="102"/>
      <c r="P50" s="102"/>
      <c r="Q50" s="158"/>
      <c r="R50"/>
      <c r="S50"/>
      <c r="T50"/>
      <c r="U50"/>
      <c r="V50"/>
      <c r="W50"/>
      <c r="X50"/>
      <c r="Y50"/>
      <c r="Z50"/>
      <c r="AA50"/>
      <c r="AB50"/>
      <c r="AC50"/>
      <c r="AD50"/>
      <c r="AE50"/>
      <c r="AF50"/>
      <c r="AG50"/>
      <c r="AH50"/>
      <c r="AI50"/>
      <c r="AJ50"/>
      <c r="AK50"/>
      <c r="AL50"/>
      <c r="AM50"/>
      <c r="AN50"/>
      <c r="AO50"/>
      <c r="AP50"/>
      <c r="AQ50"/>
      <c r="AR50"/>
      <c r="AS50"/>
      <c r="AT50"/>
      <c r="AU50"/>
      <c r="AV50"/>
      <c r="AW50"/>
      <c r="AX50"/>
      <c r="AY50"/>
      <c r="AZ50"/>
      <c r="BA50"/>
      <c r="BB50"/>
      <c r="BC50"/>
      <c r="BD50"/>
      <c r="BE50"/>
      <c r="BF50"/>
      <c r="BG50"/>
      <c r="BH50"/>
      <c r="BI50"/>
      <c r="BJ50"/>
      <c r="BK50"/>
      <c r="BL50"/>
      <c r="BM50"/>
      <c r="BN50"/>
      <c r="BO50"/>
      <c r="BP50"/>
      <c r="BQ50"/>
      <c r="BR50"/>
      <c r="BS50"/>
      <c r="BT50"/>
      <c r="BU50"/>
      <c r="BV50"/>
      <c r="BW50"/>
      <c r="BX50"/>
      <c r="BY50"/>
      <c r="BZ50"/>
      <c r="CA50"/>
      <c r="CB50"/>
      <c r="CC50"/>
      <c r="CD50"/>
      <c r="CE50"/>
      <c r="CF50"/>
      <c r="CG50"/>
      <c r="CH50"/>
      <c r="CI50"/>
      <c r="CJ50"/>
      <c r="CK50"/>
      <c r="CL50"/>
      <c r="CM50"/>
      <c r="CN50"/>
      <c r="CO50"/>
      <c r="CP50"/>
      <c r="CQ50"/>
      <c r="CR50"/>
      <c r="CS50"/>
      <c r="CT50"/>
      <c r="CU50"/>
      <c r="CV50"/>
      <c r="CW50"/>
      <c r="CX50"/>
      <c r="CY50"/>
      <c r="CZ50"/>
      <c r="DA50"/>
      <c r="DB50"/>
      <c r="DC50"/>
      <c r="DD50"/>
      <c r="DE50"/>
      <c r="DF50"/>
      <c r="DG50"/>
      <c r="DH50"/>
      <c r="DI50"/>
      <c r="DJ50"/>
      <c r="DK50"/>
      <c r="DL50"/>
      <c r="DM50"/>
      <c r="DN50"/>
      <c r="DO50"/>
      <c r="DP50"/>
      <c r="DQ50"/>
      <c r="DR50"/>
      <c r="DS50"/>
      <c r="DT50"/>
      <c r="DU50"/>
      <c r="DV50"/>
      <c r="DW50"/>
      <c r="DX50"/>
      <c r="DY50"/>
      <c r="DZ50"/>
      <c r="EA50"/>
      <c r="EB50"/>
      <c r="EC50"/>
      <c r="ED50"/>
      <c r="EE50"/>
      <c r="EF50"/>
      <c r="EG50"/>
      <c r="EH50"/>
      <c r="EI50"/>
      <c r="EJ50"/>
      <c r="EK50"/>
      <c r="EL50"/>
      <c r="EM50"/>
      <c r="EN50"/>
      <c r="EO50"/>
      <c r="EP50"/>
      <c r="EQ50"/>
      <c r="ER50"/>
      <c r="ES50"/>
      <c r="ET50"/>
      <c r="EU50"/>
      <c r="EV50"/>
      <c r="EW50"/>
      <c r="EX50"/>
      <c r="EY50"/>
      <c r="EZ50"/>
      <c r="FA50"/>
      <c r="FB50"/>
      <c r="FC50"/>
      <c r="FD50"/>
      <c r="FE50"/>
      <c r="FF50"/>
      <c r="FG50"/>
      <c r="FH50"/>
      <c r="FI50"/>
      <c r="FJ50"/>
      <c r="FK50"/>
      <c r="FL50"/>
      <c r="FM50"/>
      <c r="FN50"/>
      <c r="FO50"/>
      <c r="FP50"/>
      <c r="FQ50"/>
      <c r="FR50"/>
      <c r="FS50"/>
      <c r="FT50"/>
      <c r="FU50"/>
      <c r="FV50"/>
      <c r="FW50"/>
      <c r="FX50"/>
      <c r="FY50"/>
      <c r="FZ50"/>
      <c r="GA50"/>
      <c r="GB50"/>
      <c r="GC50"/>
      <c r="GD50"/>
      <c r="GE50"/>
      <c r="GF50"/>
      <c r="GG50"/>
      <c r="GH50"/>
      <c r="GI50"/>
      <c r="GJ50"/>
      <c r="GK50"/>
      <c r="GL50"/>
      <c r="GM50"/>
      <c r="GN50"/>
      <c r="GO50"/>
      <c r="GP50"/>
      <c r="GQ50"/>
      <c r="GR50"/>
      <c r="GS50"/>
      <c r="GT50"/>
      <c r="GU50"/>
      <c r="GV50"/>
      <c r="GW50"/>
      <c r="GX50"/>
      <c r="GY50"/>
      <c r="GZ50"/>
      <c r="HA50"/>
      <c r="HB50"/>
      <c r="HC50"/>
      <c r="HD50"/>
      <c r="HE50"/>
      <c r="HF50"/>
      <c r="HG50"/>
      <c r="HH50"/>
      <c r="HI50"/>
      <c r="HJ50"/>
      <c r="HK50"/>
      <c r="HL50"/>
      <c r="HM50"/>
      <c r="HN50"/>
      <c r="HO50"/>
      <c r="HP50"/>
      <c r="HQ50"/>
      <c r="HR50"/>
      <c r="HS50"/>
      <c r="HT50"/>
      <c r="HU50"/>
      <c r="HV50"/>
      <c r="HW50"/>
      <c r="HX50"/>
      <c r="HY50"/>
      <c r="HZ50"/>
      <c r="IA50"/>
      <c r="IB50"/>
      <c r="IC50"/>
      <c r="ID50"/>
      <c r="IE50"/>
      <c r="IF50"/>
      <c r="IG50"/>
      <c r="IH50"/>
      <c r="II50"/>
      <c r="IJ50"/>
      <c r="IK50"/>
      <c r="IL50"/>
      <c r="IM50"/>
      <c r="IN50"/>
      <c r="IO50"/>
      <c r="IP50"/>
      <c r="IQ50"/>
      <c r="IR50"/>
      <c r="IS50"/>
      <c r="IT50"/>
      <c r="IU50"/>
      <c r="IV50"/>
      <c r="IW50"/>
      <c r="IX50"/>
      <c r="IY50"/>
      <c r="IZ50"/>
      <c r="JA50"/>
      <c r="JB50"/>
      <c r="JC50"/>
      <c r="JD50"/>
      <c r="JE50"/>
      <c r="JF50"/>
      <c r="JG50"/>
      <c r="JH50"/>
      <c r="JI50"/>
      <c r="JJ50"/>
      <c r="JK50"/>
      <c r="JL50"/>
      <c r="JM50"/>
      <c r="JN50"/>
      <c r="JO50"/>
      <c r="JP50"/>
      <c r="JQ50"/>
      <c r="JR50"/>
      <c r="JS50"/>
      <c r="JT50"/>
      <c r="JU50"/>
      <c r="JV50"/>
      <c r="JW50"/>
      <c r="JX50"/>
      <c r="JY50"/>
      <c r="JZ50"/>
      <c r="KA50"/>
      <c r="KB50"/>
      <c r="KC50"/>
      <c r="KD50"/>
      <c r="KE50"/>
      <c r="KF50"/>
      <c r="KG50"/>
      <c r="KH50"/>
      <c r="KI50"/>
      <c r="KJ50"/>
      <c r="KK50"/>
      <c r="KL50"/>
      <c r="KM50"/>
      <c r="KN50"/>
      <c r="KO50"/>
      <c r="KP50"/>
      <c r="KQ50"/>
      <c r="KR50"/>
      <c r="KS50"/>
      <c r="KT50"/>
      <c r="KU50"/>
      <c r="KV50"/>
      <c r="KW50"/>
      <c r="KX50"/>
      <c r="KY50"/>
      <c r="KZ50"/>
      <c r="LA50"/>
      <c r="LB50"/>
      <c r="LC50"/>
      <c r="LD50"/>
      <c r="LE50"/>
      <c r="LF50"/>
      <c r="LG50"/>
      <c r="LH50"/>
      <c r="LI50"/>
      <c r="LJ50"/>
      <c r="LK50"/>
      <c r="LL50"/>
      <c r="LM50"/>
      <c r="LN50"/>
      <c r="LO50"/>
      <c r="LP50"/>
      <c r="LQ50"/>
      <c r="LR50"/>
      <c r="LS50"/>
      <c r="LT50"/>
      <c r="LU50"/>
      <c r="LV50"/>
      <c r="LW50"/>
      <c r="LX50"/>
      <c r="LY50"/>
      <c r="LZ50"/>
      <c r="MA50"/>
      <c r="MB50"/>
      <c r="MC50"/>
      <c r="MD50"/>
      <c r="ME50"/>
      <c r="MF50"/>
      <c r="MG50"/>
      <c r="MH50"/>
      <c r="MI50"/>
      <c r="MJ50"/>
      <c r="MK50"/>
      <c r="ML50"/>
      <c r="MM50"/>
      <c r="MN50"/>
      <c r="MO50"/>
      <c r="MP50"/>
      <c r="MQ50"/>
      <c r="MR50"/>
      <c r="MS50"/>
      <c r="MT50"/>
      <c r="MU50"/>
      <c r="MV50"/>
      <c r="MW50"/>
      <c r="MX50"/>
      <c r="MY50"/>
      <c r="MZ50"/>
      <c r="NA50"/>
      <c r="NB50"/>
      <c r="NC50"/>
      <c r="ND50"/>
      <c r="NE50"/>
      <c r="NF50"/>
      <c r="NG50"/>
      <c r="NH50"/>
      <c r="NI50"/>
      <c r="NJ50"/>
      <c r="NK50"/>
      <c r="NL50"/>
      <c r="NM50"/>
      <c r="NN50"/>
      <c r="NO50"/>
      <c r="NP50"/>
      <c r="NQ50"/>
      <c r="NR50"/>
      <c r="NS50"/>
      <c r="NT50"/>
      <c r="NU50"/>
      <c r="NV50"/>
      <c r="NW50"/>
      <c r="NX50"/>
      <c r="NY50"/>
      <c r="NZ50"/>
      <c r="OA50"/>
      <c r="OB50"/>
      <c r="OC50"/>
      <c r="OD50"/>
      <c r="OE50"/>
      <c r="OF50"/>
      <c r="OG50"/>
      <c r="OH50"/>
      <c r="OI50"/>
      <c r="OJ50"/>
      <c r="OK50"/>
      <c r="OL50"/>
      <c r="OM50"/>
      <c r="ON50"/>
      <c r="OO50"/>
      <c r="OP50"/>
      <c r="OQ50"/>
      <c r="OR50"/>
      <c r="OS50"/>
      <c r="OT50"/>
      <c r="OU50"/>
      <c r="OV50"/>
      <c r="OW50"/>
      <c r="OX50"/>
      <c r="OY50"/>
      <c r="OZ50"/>
      <c r="PA50"/>
      <c r="PB50"/>
      <c r="PC50"/>
      <c r="PD50"/>
      <c r="PE50"/>
      <c r="PF50"/>
      <c r="PG50"/>
      <c r="PH50"/>
      <c r="PI50"/>
      <c r="PJ50"/>
      <c r="PK50"/>
      <c r="PL50"/>
      <c r="PM50"/>
      <c r="PN50"/>
      <c r="PO50"/>
      <c r="PP50"/>
      <c r="PQ50"/>
      <c r="PR50"/>
      <c r="PS50"/>
      <c r="PT50"/>
      <c r="PU50"/>
      <c r="PV50"/>
      <c r="PW50"/>
      <c r="PX50"/>
      <c r="PY50"/>
      <c r="PZ50"/>
      <c r="QA50"/>
      <c r="QB50"/>
      <c r="QC50"/>
      <c r="QD50"/>
      <c r="QE50"/>
      <c r="QF50"/>
      <c r="QG50"/>
      <c r="QH50"/>
      <c r="QI50"/>
      <c r="QJ50"/>
      <c r="QK50"/>
      <c r="QL50"/>
      <c r="QM50"/>
      <c r="QN50"/>
      <c r="QO50"/>
      <c r="QP50"/>
      <c r="QQ50"/>
      <c r="QR50"/>
      <c r="QS50"/>
      <c r="QT50"/>
      <c r="QU50"/>
      <c r="QV50"/>
      <c r="QW50"/>
      <c r="QX50"/>
      <c r="QY50"/>
      <c r="QZ50"/>
      <c r="RA50"/>
      <c r="RB50"/>
      <c r="RC50"/>
      <c r="RD50"/>
      <c r="RE50"/>
      <c r="RF50"/>
      <c r="RG50"/>
      <c r="RH50"/>
      <c r="RI50"/>
      <c r="RJ50"/>
      <c r="RK50"/>
      <c r="RL50"/>
    </row>
    <row r="51" spans="1:480" s="13" customFormat="1" ht="69" customHeight="1" x14ac:dyDescent="0.25">
      <c r="A51" s="34" t="s">
        <v>21</v>
      </c>
      <c r="B51" s="34" t="s">
        <v>294</v>
      </c>
      <c r="C51" s="34" t="s">
        <v>19</v>
      </c>
      <c r="D51" s="26" t="s">
        <v>187</v>
      </c>
      <c r="E51" s="112" t="s">
        <v>26</v>
      </c>
      <c r="F51" s="34" t="s">
        <v>27</v>
      </c>
      <c r="G51" s="113">
        <v>0</v>
      </c>
      <c r="H51" s="113" t="s">
        <v>13</v>
      </c>
      <c r="I51" s="113">
        <v>0</v>
      </c>
      <c r="J51" s="113">
        <v>1</v>
      </c>
      <c r="K51" s="242">
        <v>0</v>
      </c>
      <c r="L51" s="242">
        <v>0</v>
      </c>
      <c r="M51" s="242">
        <v>2550</v>
      </c>
      <c r="N51" s="102"/>
      <c r="O51" s="102"/>
      <c r="P51" s="102"/>
      <c r="Q51" s="158"/>
      <c r="R51"/>
      <c r="S51"/>
      <c r="T51"/>
      <c r="U51"/>
      <c r="V51"/>
      <c r="W51"/>
      <c r="X51"/>
      <c r="Y51"/>
      <c r="Z51"/>
      <c r="AA51"/>
      <c r="AB51"/>
      <c r="AC51"/>
      <c r="AD51"/>
      <c r="AE51"/>
      <c r="AF51"/>
      <c r="AG51"/>
      <c r="AH51"/>
      <c r="AI51"/>
      <c r="AJ51"/>
      <c r="AK51"/>
      <c r="AL51"/>
      <c r="AM51"/>
      <c r="AN51"/>
      <c r="AO51"/>
      <c r="AP51"/>
      <c r="AQ51"/>
      <c r="AR51"/>
      <c r="AS51"/>
      <c r="AT51"/>
      <c r="AU51"/>
      <c r="AV51"/>
      <c r="AW51"/>
      <c r="AX51"/>
      <c r="AY51"/>
      <c r="AZ51"/>
      <c r="BA51"/>
      <c r="BB51"/>
      <c r="BC51"/>
      <c r="BD51"/>
      <c r="BE51"/>
      <c r="BF51"/>
      <c r="BG51"/>
      <c r="BH51"/>
      <c r="BI51"/>
      <c r="BJ51"/>
      <c r="BK51"/>
      <c r="BL51"/>
      <c r="BM51"/>
      <c r="BN51"/>
      <c r="BO51"/>
      <c r="BP51"/>
      <c r="BQ51"/>
      <c r="BR51"/>
      <c r="BS51"/>
      <c r="BT51"/>
      <c r="BU51"/>
      <c r="BV51"/>
      <c r="BW51"/>
      <c r="BX51"/>
      <c r="BY51"/>
      <c r="BZ51"/>
      <c r="CA51"/>
      <c r="CB51"/>
      <c r="CC51"/>
      <c r="CD51"/>
      <c r="CE51"/>
      <c r="CF51"/>
      <c r="CG51"/>
      <c r="CH51"/>
      <c r="CI51"/>
      <c r="CJ51"/>
      <c r="CK51"/>
      <c r="CL51"/>
      <c r="CM51"/>
      <c r="CN51"/>
      <c r="CO51"/>
      <c r="CP51"/>
      <c r="CQ51"/>
      <c r="CR51"/>
      <c r="CS51"/>
      <c r="CT51"/>
      <c r="CU51"/>
      <c r="CV51"/>
      <c r="CW51"/>
      <c r="CX51"/>
      <c r="CY51"/>
      <c r="CZ51"/>
      <c r="DA51"/>
      <c r="DB51"/>
      <c r="DC51"/>
      <c r="DD51"/>
      <c r="DE51"/>
      <c r="DF51"/>
      <c r="DG51"/>
      <c r="DH51"/>
      <c r="DI51"/>
      <c r="DJ51"/>
      <c r="DK51"/>
      <c r="DL51"/>
      <c r="DM51"/>
      <c r="DN51"/>
      <c r="DO51"/>
      <c r="DP51"/>
      <c r="DQ51"/>
      <c r="DR51"/>
      <c r="DS51"/>
      <c r="DT51"/>
      <c r="DU51"/>
      <c r="DV51"/>
      <c r="DW51"/>
      <c r="DX51"/>
      <c r="DY51"/>
      <c r="DZ51"/>
      <c r="EA51"/>
      <c r="EB51"/>
      <c r="EC51"/>
      <c r="ED51"/>
      <c r="EE51"/>
      <c r="EF51"/>
      <c r="EG51"/>
      <c r="EH51"/>
      <c r="EI51"/>
      <c r="EJ51"/>
      <c r="EK51"/>
      <c r="EL51"/>
      <c r="EM51"/>
      <c r="EN51"/>
      <c r="EO51"/>
      <c r="EP51"/>
      <c r="EQ51"/>
      <c r="ER51"/>
      <c r="ES51"/>
      <c r="ET51"/>
      <c r="EU51"/>
      <c r="EV51"/>
      <c r="EW51"/>
      <c r="EX51"/>
      <c r="EY51"/>
      <c r="EZ51"/>
      <c r="FA51"/>
      <c r="FB51"/>
      <c r="FC51"/>
      <c r="FD51"/>
      <c r="FE51"/>
      <c r="FF51"/>
      <c r="FG51"/>
      <c r="FH51"/>
      <c r="FI51"/>
      <c r="FJ51"/>
      <c r="FK51"/>
      <c r="FL51"/>
      <c r="FM51"/>
      <c r="FN51"/>
      <c r="FO51"/>
      <c r="FP51"/>
      <c r="FQ51"/>
      <c r="FR51"/>
      <c r="FS51"/>
      <c r="FT51"/>
      <c r="FU51"/>
      <c r="FV51"/>
      <c r="FW51"/>
      <c r="FX51"/>
      <c r="FY51"/>
      <c r="FZ51"/>
      <c r="GA51"/>
      <c r="GB51"/>
      <c r="GC51"/>
      <c r="GD51"/>
      <c r="GE51"/>
      <c r="GF51"/>
      <c r="GG51"/>
      <c r="GH51"/>
      <c r="GI51"/>
      <c r="GJ51"/>
      <c r="GK51"/>
      <c r="GL51"/>
      <c r="GM51"/>
      <c r="GN51"/>
      <c r="GO51"/>
      <c r="GP51"/>
      <c r="GQ51"/>
      <c r="GR51"/>
      <c r="GS51"/>
      <c r="GT51"/>
      <c r="GU51"/>
      <c r="GV51"/>
      <c r="GW51"/>
      <c r="GX51"/>
      <c r="GY51"/>
      <c r="GZ51"/>
      <c r="HA51"/>
      <c r="HB51"/>
      <c r="HC51"/>
      <c r="HD51"/>
      <c r="HE51"/>
      <c r="HF51"/>
      <c r="HG51"/>
      <c r="HH51"/>
      <c r="HI51"/>
      <c r="HJ51"/>
      <c r="HK51"/>
      <c r="HL51"/>
      <c r="HM51"/>
      <c r="HN51"/>
      <c r="HO51"/>
      <c r="HP51"/>
      <c r="HQ51"/>
      <c r="HR51"/>
      <c r="HS51"/>
      <c r="HT51"/>
      <c r="HU51"/>
      <c r="HV51"/>
      <c r="HW51"/>
      <c r="HX51"/>
      <c r="HY51"/>
      <c r="HZ51"/>
      <c r="IA51"/>
      <c r="IB51"/>
      <c r="IC51"/>
      <c r="ID51"/>
      <c r="IE51"/>
      <c r="IF51"/>
      <c r="IG51"/>
      <c r="IH51"/>
      <c r="II51"/>
      <c r="IJ51"/>
      <c r="IK51"/>
      <c r="IL51"/>
      <c r="IM51"/>
      <c r="IN51"/>
      <c r="IO51"/>
      <c r="IP51"/>
      <c r="IQ51"/>
      <c r="IR51"/>
      <c r="IS51"/>
      <c r="IT51"/>
      <c r="IU51"/>
      <c r="IV51"/>
      <c r="IW51"/>
      <c r="IX51"/>
      <c r="IY51"/>
      <c r="IZ51"/>
      <c r="JA51"/>
      <c r="JB51"/>
      <c r="JC51"/>
      <c r="JD51"/>
      <c r="JE51"/>
      <c r="JF51"/>
      <c r="JG51"/>
      <c r="JH51"/>
      <c r="JI51"/>
      <c r="JJ51"/>
      <c r="JK51"/>
      <c r="JL51"/>
      <c r="JM51"/>
      <c r="JN51"/>
      <c r="JO51"/>
      <c r="JP51"/>
      <c r="JQ51"/>
      <c r="JR51"/>
      <c r="JS51"/>
      <c r="JT51"/>
      <c r="JU51"/>
      <c r="JV51"/>
      <c r="JW51"/>
      <c r="JX51"/>
      <c r="JY51"/>
      <c r="JZ51"/>
      <c r="KA51"/>
      <c r="KB51"/>
      <c r="KC51"/>
      <c r="KD51"/>
      <c r="KE51"/>
      <c r="KF51"/>
      <c r="KG51"/>
      <c r="KH51"/>
      <c r="KI51"/>
      <c r="KJ51"/>
      <c r="KK51"/>
      <c r="KL51"/>
      <c r="KM51"/>
      <c r="KN51"/>
      <c r="KO51"/>
      <c r="KP51"/>
      <c r="KQ51"/>
      <c r="KR51"/>
      <c r="KS51"/>
      <c r="KT51"/>
      <c r="KU51"/>
      <c r="KV51"/>
      <c r="KW51"/>
      <c r="KX51"/>
      <c r="KY51"/>
      <c r="KZ51"/>
      <c r="LA51"/>
      <c r="LB51"/>
      <c r="LC51"/>
      <c r="LD51"/>
      <c r="LE51"/>
      <c r="LF51"/>
      <c r="LG51"/>
      <c r="LH51"/>
      <c r="LI51"/>
      <c r="LJ51"/>
      <c r="LK51"/>
      <c r="LL51"/>
      <c r="LM51"/>
      <c r="LN51"/>
      <c r="LO51"/>
      <c r="LP51"/>
      <c r="LQ51"/>
      <c r="LR51"/>
      <c r="LS51"/>
      <c r="LT51"/>
      <c r="LU51"/>
      <c r="LV51"/>
      <c r="LW51"/>
      <c r="LX51"/>
      <c r="LY51"/>
      <c r="LZ51"/>
      <c r="MA51"/>
      <c r="MB51"/>
      <c r="MC51"/>
      <c r="MD51"/>
      <c r="ME51"/>
      <c r="MF51"/>
      <c r="MG51"/>
      <c r="MH51"/>
      <c r="MI51"/>
      <c r="MJ51"/>
      <c r="MK51"/>
      <c r="ML51"/>
      <c r="MM51"/>
      <c r="MN51"/>
      <c r="MO51"/>
      <c r="MP51"/>
      <c r="MQ51"/>
      <c r="MR51"/>
      <c r="MS51"/>
      <c r="MT51"/>
      <c r="MU51"/>
      <c r="MV51"/>
      <c r="MW51"/>
      <c r="MX51"/>
      <c r="MY51"/>
      <c r="MZ51"/>
      <c r="NA51"/>
      <c r="NB51"/>
      <c r="NC51"/>
      <c r="ND51"/>
      <c r="NE51"/>
      <c r="NF51"/>
      <c r="NG51"/>
      <c r="NH51"/>
      <c r="NI51"/>
      <c r="NJ51"/>
      <c r="NK51"/>
      <c r="NL51"/>
      <c r="NM51"/>
      <c r="NN51"/>
      <c r="NO51"/>
      <c r="NP51"/>
      <c r="NQ51"/>
      <c r="NR51"/>
      <c r="NS51"/>
      <c r="NT51"/>
      <c r="NU51"/>
      <c r="NV51"/>
      <c r="NW51"/>
      <c r="NX51"/>
      <c r="NY51"/>
      <c r="NZ51"/>
      <c r="OA51"/>
      <c r="OB51"/>
      <c r="OC51"/>
      <c r="OD51"/>
      <c r="OE51"/>
      <c r="OF51"/>
      <c r="OG51"/>
      <c r="OH51"/>
      <c r="OI51"/>
      <c r="OJ51"/>
      <c r="OK51"/>
      <c r="OL51"/>
      <c r="OM51"/>
      <c r="ON51"/>
      <c r="OO51"/>
      <c r="OP51"/>
      <c r="OQ51"/>
      <c r="OR51"/>
      <c r="OS51"/>
      <c r="OT51"/>
      <c r="OU51"/>
      <c r="OV51"/>
      <c r="OW51"/>
      <c r="OX51"/>
      <c r="OY51"/>
      <c r="OZ51"/>
      <c r="PA51"/>
      <c r="PB51"/>
      <c r="PC51"/>
      <c r="PD51"/>
      <c r="PE51"/>
      <c r="PF51"/>
      <c r="PG51"/>
      <c r="PH51"/>
      <c r="PI51"/>
      <c r="PJ51"/>
      <c r="PK51"/>
      <c r="PL51"/>
      <c r="PM51"/>
      <c r="PN51"/>
      <c r="PO51"/>
      <c r="PP51"/>
      <c r="PQ51"/>
      <c r="PR51"/>
      <c r="PS51"/>
      <c r="PT51"/>
      <c r="PU51"/>
      <c r="PV51"/>
      <c r="PW51"/>
      <c r="PX51"/>
      <c r="PY51"/>
      <c r="PZ51"/>
      <c r="QA51"/>
      <c r="QB51"/>
      <c r="QC51"/>
      <c r="QD51"/>
      <c r="QE51"/>
      <c r="QF51"/>
      <c r="QG51"/>
      <c r="QH51"/>
      <c r="QI51"/>
      <c r="QJ51"/>
      <c r="QK51"/>
      <c r="QL51"/>
      <c r="QM51"/>
      <c r="QN51"/>
      <c r="QO51"/>
      <c r="QP51"/>
      <c r="QQ51"/>
      <c r="QR51"/>
      <c r="QS51"/>
      <c r="QT51"/>
      <c r="QU51"/>
      <c r="QV51"/>
      <c r="QW51"/>
      <c r="QX51"/>
      <c r="QY51"/>
      <c r="QZ51"/>
      <c r="RA51"/>
      <c r="RB51"/>
      <c r="RC51"/>
      <c r="RD51"/>
      <c r="RE51"/>
      <c r="RF51"/>
      <c r="RG51"/>
      <c r="RH51"/>
      <c r="RI51"/>
      <c r="RJ51"/>
      <c r="RK51"/>
      <c r="RL51"/>
    </row>
    <row r="52" spans="1:480" s="13" customFormat="1" ht="102" customHeight="1" x14ac:dyDescent="0.25">
      <c r="A52" s="34" t="s">
        <v>21</v>
      </c>
      <c r="B52" s="34" t="s">
        <v>295</v>
      </c>
      <c r="C52" s="34" t="s">
        <v>19</v>
      </c>
      <c r="D52" s="26" t="s">
        <v>277</v>
      </c>
      <c r="E52" s="112" t="s">
        <v>26</v>
      </c>
      <c r="F52" s="34" t="s">
        <v>27</v>
      </c>
      <c r="G52" s="113">
        <v>0</v>
      </c>
      <c r="H52" s="113" t="s">
        <v>13</v>
      </c>
      <c r="I52" s="113">
        <v>1</v>
      </c>
      <c r="J52" s="113">
        <v>0</v>
      </c>
      <c r="K52" s="242">
        <v>207.809</v>
      </c>
      <c r="L52" s="242">
        <v>1534.09</v>
      </c>
      <c r="M52" s="242">
        <v>0</v>
      </c>
      <c r="N52" s="102"/>
      <c r="O52" s="102"/>
      <c r="P52" s="102"/>
      <c r="Q52" s="158"/>
      <c r="R52"/>
      <c r="S52"/>
      <c r="T52"/>
      <c r="U52"/>
      <c r="V52"/>
      <c r="W52"/>
      <c r="X52"/>
      <c r="Y52"/>
      <c r="Z52"/>
      <c r="AA52"/>
      <c r="AB52"/>
      <c r="AC52"/>
      <c r="AD52"/>
      <c r="AE52"/>
      <c r="AF52"/>
      <c r="AG52"/>
      <c r="AH52"/>
      <c r="AI52"/>
      <c r="AJ52"/>
      <c r="AK52"/>
      <c r="AL52"/>
      <c r="AM52"/>
      <c r="AN52"/>
      <c r="AO52"/>
      <c r="AP52"/>
      <c r="AQ52"/>
      <c r="AR52"/>
      <c r="AS52"/>
      <c r="AT52"/>
      <c r="AU52"/>
      <c r="AV52"/>
      <c r="AW52"/>
      <c r="AX52"/>
      <c r="AY52"/>
      <c r="AZ52"/>
      <c r="BA52"/>
      <c r="BB52"/>
      <c r="BC52"/>
      <c r="BD52"/>
      <c r="BE52"/>
      <c r="BF52"/>
      <c r="BG52"/>
      <c r="BH52"/>
      <c r="BI52"/>
      <c r="BJ52"/>
      <c r="BK52"/>
      <c r="BL52"/>
      <c r="BM52"/>
      <c r="BN52"/>
      <c r="BO52"/>
      <c r="BP52"/>
      <c r="BQ52"/>
      <c r="BR52"/>
      <c r="BS52"/>
      <c r="BT52"/>
      <c r="BU52"/>
      <c r="BV52"/>
      <c r="BW52"/>
      <c r="BX52"/>
      <c r="BY52"/>
      <c r="BZ52"/>
      <c r="CA52"/>
      <c r="CB52"/>
      <c r="CC52"/>
      <c r="CD52"/>
      <c r="CE52"/>
      <c r="CF52"/>
      <c r="CG52"/>
      <c r="CH52"/>
      <c r="CI52"/>
      <c r="CJ52"/>
      <c r="CK52"/>
      <c r="CL52"/>
      <c r="CM52"/>
      <c r="CN52"/>
      <c r="CO52"/>
      <c r="CP52"/>
      <c r="CQ52"/>
      <c r="CR52"/>
      <c r="CS52"/>
      <c r="CT52"/>
      <c r="CU52"/>
      <c r="CV52"/>
      <c r="CW52"/>
      <c r="CX52"/>
      <c r="CY52"/>
      <c r="CZ52"/>
      <c r="DA52"/>
      <c r="DB52"/>
      <c r="DC52"/>
      <c r="DD52"/>
      <c r="DE52"/>
      <c r="DF52"/>
      <c r="DG52"/>
      <c r="DH52"/>
      <c r="DI52"/>
      <c r="DJ52"/>
      <c r="DK52"/>
      <c r="DL52"/>
      <c r="DM52"/>
      <c r="DN52"/>
      <c r="DO52"/>
      <c r="DP52"/>
      <c r="DQ52"/>
      <c r="DR52"/>
      <c r="DS52"/>
      <c r="DT52"/>
      <c r="DU52"/>
      <c r="DV52"/>
      <c r="DW52"/>
      <c r="DX52"/>
      <c r="DY52"/>
      <c r="DZ52"/>
      <c r="EA52"/>
      <c r="EB52"/>
      <c r="EC52"/>
      <c r="ED52"/>
      <c r="EE52"/>
      <c r="EF52"/>
      <c r="EG52"/>
      <c r="EH52"/>
      <c r="EI52"/>
      <c r="EJ52"/>
      <c r="EK52"/>
      <c r="EL52"/>
      <c r="EM52"/>
      <c r="EN52"/>
      <c r="EO52"/>
      <c r="EP52"/>
      <c r="EQ52"/>
      <c r="ER52"/>
      <c r="ES52"/>
      <c r="ET52"/>
      <c r="EU52"/>
      <c r="EV52"/>
      <c r="EW52"/>
      <c r="EX52"/>
      <c r="EY52"/>
      <c r="EZ52"/>
      <c r="FA52"/>
      <c r="FB52"/>
      <c r="FC52"/>
      <c r="FD52"/>
      <c r="FE52"/>
      <c r="FF52"/>
      <c r="FG52"/>
      <c r="FH52"/>
      <c r="FI52"/>
      <c r="FJ52"/>
      <c r="FK52"/>
      <c r="FL52"/>
      <c r="FM52"/>
      <c r="FN52"/>
      <c r="FO52"/>
      <c r="FP52"/>
      <c r="FQ52"/>
      <c r="FR52"/>
      <c r="FS52"/>
      <c r="FT52"/>
      <c r="FU52"/>
      <c r="FV52"/>
      <c r="FW52"/>
      <c r="FX52"/>
      <c r="FY52"/>
      <c r="FZ52"/>
      <c r="GA52"/>
      <c r="GB52"/>
      <c r="GC52"/>
      <c r="GD52"/>
      <c r="GE52"/>
      <c r="GF52"/>
      <c r="GG52"/>
      <c r="GH52"/>
      <c r="GI52"/>
      <c r="GJ52"/>
      <c r="GK52"/>
      <c r="GL52"/>
      <c r="GM52"/>
      <c r="GN52"/>
      <c r="GO52"/>
      <c r="GP52"/>
      <c r="GQ52"/>
      <c r="GR52"/>
      <c r="GS52"/>
      <c r="GT52"/>
      <c r="GU52"/>
      <c r="GV52"/>
      <c r="GW52"/>
      <c r="GX52"/>
      <c r="GY52"/>
      <c r="GZ52"/>
      <c r="HA52"/>
      <c r="HB52"/>
      <c r="HC52"/>
      <c r="HD52"/>
      <c r="HE52"/>
      <c r="HF52"/>
      <c r="HG52"/>
      <c r="HH52"/>
      <c r="HI52"/>
      <c r="HJ52"/>
      <c r="HK52"/>
      <c r="HL52"/>
      <c r="HM52"/>
      <c r="HN52"/>
      <c r="HO52"/>
      <c r="HP52"/>
      <c r="HQ52"/>
      <c r="HR52"/>
      <c r="HS52"/>
      <c r="HT52"/>
      <c r="HU52"/>
      <c r="HV52"/>
      <c r="HW52"/>
      <c r="HX52"/>
      <c r="HY52"/>
      <c r="HZ52"/>
      <c r="IA52"/>
      <c r="IB52"/>
      <c r="IC52"/>
      <c r="ID52"/>
      <c r="IE52"/>
      <c r="IF52"/>
      <c r="IG52"/>
      <c r="IH52"/>
      <c r="II52"/>
      <c r="IJ52"/>
      <c r="IK52"/>
      <c r="IL52"/>
      <c r="IM52"/>
      <c r="IN52"/>
      <c r="IO52"/>
      <c r="IP52"/>
      <c r="IQ52"/>
      <c r="IR52"/>
      <c r="IS52"/>
      <c r="IT52"/>
      <c r="IU52"/>
      <c r="IV52"/>
      <c r="IW52"/>
      <c r="IX52"/>
      <c r="IY52"/>
      <c r="IZ52"/>
      <c r="JA52"/>
      <c r="JB52"/>
      <c r="JC52"/>
      <c r="JD52"/>
      <c r="JE52"/>
      <c r="JF52"/>
      <c r="JG52"/>
      <c r="JH52"/>
      <c r="JI52"/>
      <c r="JJ52"/>
      <c r="JK52"/>
      <c r="JL52"/>
      <c r="JM52"/>
      <c r="JN52"/>
      <c r="JO52"/>
      <c r="JP52"/>
      <c r="JQ52"/>
      <c r="JR52"/>
      <c r="JS52"/>
      <c r="JT52"/>
      <c r="JU52"/>
      <c r="JV52"/>
      <c r="JW52"/>
      <c r="JX52"/>
      <c r="JY52"/>
      <c r="JZ52"/>
      <c r="KA52"/>
      <c r="KB52"/>
      <c r="KC52"/>
      <c r="KD52"/>
      <c r="KE52"/>
      <c r="KF52"/>
      <c r="KG52"/>
      <c r="KH52"/>
      <c r="KI52"/>
      <c r="KJ52"/>
      <c r="KK52"/>
      <c r="KL52"/>
      <c r="KM52"/>
      <c r="KN52"/>
      <c r="KO52"/>
      <c r="KP52"/>
      <c r="KQ52"/>
      <c r="KR52"/>
      <c r="KS52"/>
      <c r="KT52"/>
      <c r="KU52"/>
      <c r="KV52"/>
      <c r="KW52"/>
      <c r="KX52"/>
      <c r="KY52"/>
      <c r="KZ52"/>
      <c r="LA52"/>
      <c r="LB52"/>
      <c r="LC52"/>
      <c r="LD52"/>
      <c r="LE52"/>
      <c r="LF52"/>
      <c r="LG52"/>
      <c r="LH52"/>
      <c r="LI52"/>
      <c r="LJ52"/>
      <c r="LK52"/>
      <c r="LL52"/>
      <c r="LM52"/>
      <c r="LN52"/>
      <c r="LO52"/>
      <c r="LP52"/>
      <c r="LQ52"/>
      <c r="LR52"/>
      <c r="LS52"/>
      <c r="LT52"/>
      <c r="LU52"/>
      <c r="LV52"/>
      <c r="LW52"/>
      <c r="LX52"/>
      <c r="LY52"/>
      <c r="LZ52"/>
      <c r="MA52"/>
      <c r="MB52"/>
      <c r="MC52"/>
      <c r="MD52"/>
      <c r="ME52"/>
      <c r="MF52"/>
      <c r="MG52"/>
      <c r="MH52"/>
      <c r="MI52"/>
      <c r="MJ52"/>
      <c r="MK52"/>
      <c r="ML52"/>
      <c r="MM52"/>
      <c r="MN52"/>
      <c r="MO52"/>
      <c r="MP52"/>
      <c r="MQ52"/>
      <c r="MR52"/>
      <c r="MS52"/>
      <c r="MT52"/>
      <c r="MU52"/>
      <c r="MV52"/>
      <c r="MW52"/>
      <c r="MX52"/>
      <c r="MY52"/>
      <c r="MZ52"/>
      <c r="NA52"/>
      <c r="NB52"/>
      <c r="NC52"/>
      <c r="ND52"/>
      <c r="NE52"/>
      <c r="NF52"/>
      <c r="NG52"/>
      <c r="NH52"/>
      <c r="NI52"/>
      <c r="NJ52"/>
      <c r="NK52"/>
      <c r="NL52"/>
      <c r="NM52"/>
      <c r="NN52"/>
      <c r="NO52"/>
      <c r="NP52"/>
      <c r="NQ52"/>
      <c r="NR52"/>
      <c r="NS52"/>
      <c r="NT52"/>
      <c r="NU52"/>
      <c r="NV52"/>
      <c r="NW52"/>
      <c r="NX52"/>
      <c r="NY52"/>
      <c r="NZ52"/>
      <c r="OA52"/>
      <c r="OB52"/>
      <c r="OC52"/>
      <c r="OD52"/>
      <c r="OE52"/>
      <c r="OF52"/>
      <c r="OG52"/>
      <c r="OH52"/>
      <c r="OI52"/>
      <c r="OJ52"/>
      <c r="OK52"/>
      <c r="OL52"/>
      <c r="OM52"/>
      <c r="ON52"/>
      <c r="OO52"/>
      <c r="OP52"/>
      <c r="OQ52"/>
      <c r="OR52"/>
      <c r="OS52"/>
      <c r="OT52"/>
      <c r="OU52"/>
      <c r="OV52"/>
      <c r="OW52"/>
      <c r="OX52"/>
      <c r="OY52"/>
      <c r="OZ52"/>
      <c r="PA52"/>
      <c r="PB52"/>
      <c r="PC52"/>
      <c r="PD52"/>
      <c r="PE52"/>
      <c r="PF52"/>
      <c r="PG52"/>
      <c r="PH52"/>
      <c r="PI52"/>
      <c r="PJ52"/>
      <c r="PK52"/>
      <c r="PL52"/>
      <c r="PM52"/>
      <c r="PN52"/>
      <c r="PO52"/>
      <c r="PP52"/>
      <c r="PQ52"/>
      <c r="PR52"/>
      <c r="PS52"/>
      <c r="PT52"/>
      <c r="PU52"/>
      <c r="PV52"/>
      <c r="PW52"/>
      <c r="PX52"/>
      <c r="PY52"/>
      <c r="PZ52"/>
      <c r="QA52"/>
      <c r="QB52"/>
      <c r="QC52"/>
      <c r="QD52"/>
      <c r="QE52"/>
      <c r="QF52"/>
      <c r="QG52"/>
      <c r="QH52"/>
      <c r="QI52"/>
      <c r="QJ52"/>
      <c r="QK52"/>
      <c r="QL52"/>
      <c r="QM52"/>
      <c r="QN52"/>
      <c r="QO52"/>
      <c r="QP52"/>
      <c r="QQ52"/>
      <c r="QR52"/>
      <c r="QS52"/>
      <c r="QT52"/>
      <c r="QU52"/>
      <c r="QV52"/>
      <c r="QW52"/>
      <c r="QX52"/>
      <c r="QY52"/>
      <c r="QZ52"/>
      <c r="RA52"/>
      <c r="RB52"/>
      <c r="RC52"/>
      <c r="RD52"/>
      <c r="RE52"/>
      <c r="RF52"/>
      <c r="RG52"/>
      <c r="RH52"/>
      <c r="RI52"/>
      <c r="RJ52"/>
      <c r="RK52"/>
      <c r="RL52"/>
    </row>
    <row r="53" spans="1:480" s="13" customFormat="1" ht="78" customHeight="1" x14ac:dyDescent="0.25">
      <c r="A53" s="34" t="s">
        <v>21</v>
      </c>
      <c r="B53" s="34" t="s">
        <v>296</v>
      </c>
      <c r="C53" s="34" t="s">
        <v>19</v>
      </c>
      <c r="D53" s="26" t="s">
        <v>278</v>
      </c>
      <c r="E53" s="112" t="s">
        <v>26</v>
      </c>
      <c r="F53" s="34" t="s">
        <v>27</v>
      </c>
      <c r="G53" s="113">
        <v>0</v>
      </c>
      <c r="H53" s="113" t="s">
        <v>13</v>
      </c>
      <c r="I53" s="113">
        <v>1</v>
      </c>
      <c r="J53" s="113">
        <v>0</v>
      </c>
      <c r="K53" s="242">
        <v>0</v>
      </c>
      <c r="L53" s="242">
        <v>603.02</v>
      </c>
      <c r="M53" s="242">
        <v>0</v>
      </c>
      <c r="N53" s="102"/>
      <c r="O53" s="102"/>
      <c r="P53" s="102"/>
      <c r="Q53" s="158"/>
      <c r="R53"/>
      <c r="S53"/>
      <c r="T53"/>
      <c r="U53"/>
      <c r="V53"/>
      <c r="W53"/>
      <c r="X53"/>
      <c r="Y53"/>
      <c r="Z53"/>
      <c r="AA53"/>
      <c r="AB53"/>
      <c r="AC53"/>
      <c r="AD53"/>
      <c r="AE53"/>
      <c r="AF53"/>
      <c r="AG53"/>
      <c r="AH53"/>
      <c r="AI53"/>
      <c r="AJ53"/>
      <c r="AK53"/>
      <c r="AL53"/>
      <c r="AM53"/>
      <c r="AN53"/>
      <c r="AO53"/>
      <c r="AP53"/>
      <c r="AQ53"/>
      <c r="AR53"/>
      <c r="AS53"/>
      <c r="AT53"/>
      <c r="AU53"/>
      <c r="AV53"/>
      <c r="AW53"/>
      <c r="AX53"/>
      <c r="AY53"/>
      <c r="AZ53"/>
      <c r="BA53"/>
      <c r="BB53"/>
      <c r="BC53"/>
      <c r="BD53"/>
      <c r="BE53"/>
      <c r="BF53"/>
      <c r="BG53"/>
      <c r="BH53"/>
      <c r="BI53"/>
      <c r="BJ53"/>
      <c r="BK53"/>
      <c r="BL53"/>
      <c r="BM53"/>
      <c r="BN53"/>
      <c r="BO53"/>
      <c r="BP53"/>
      <c r="BQ53"/>
      <c r="BR53"/>
      <c r="BS53"/>
      <c r="BT53"/>
      <c r="BU53"/>
      <c r="BV53"/>
      <c r="BW53"/>
      <c r="BX53"/>
      <c r="BY53"/>
      <c r="BZ53"/>
      <c r="CA53"/>
      <c r="CB53"/>
      <c r="CC53"/>
      <c r="CD53"/>
      <c r="CE53"/>
      <c r="CF53"/>
      <c r="CG53"/>
      <c r="CH53"/>
      <c r="CI53"/>
      <c r="CJ53"/>
      <c r="CK53"/>
      <c r="CL53"/>
      <c r="CM53"/>
      <c r="CN53"/>
      <c r="CO53"/>
      <c r="CP53"/>
      <c r="CQ53"/>
      <c r="CR53"/>
      <c r="CS53"/>
      <c r="CT53"/>
      <c r="CU53"/>
      <c r="CV53"/>
      <c r="CW53"/>
      <c r="CX53"/>
      <c r="CY53"/>
      <c r="CZ53"/>
      <c r="DA53"/>
      <c r="DB53"/>
      <c r="DC53"/>
      <c r="DD53"/>
      <c r="DE53"/>
      <c r="DF53"/>
      <c r="DG53"/>
      <c r="DH53"/>
      <c r="DI53"/>
      <c r="DJ53"/>
      <c r="DK53"/>
      <c r="DL53"/>
      <c r="DM53"/>
      <c r="DN53"/>
      <c r="DO53"/>
      <c r="DP53"/>
      <c r="DQ53"/>
      <c r="DR53"/>
      <c r="DS53"/>
      <c r="DT53"/>
      <c r="DU53"/>
      <c r="DV53"/>
      <c r="DW53"/>
      <c r="DX53"/>
      <c r="DY53"/>
      <c r="DZ53"/>
      <c r="EA53"/>
      <c r="EB53"/>
      <c r="EC53"/>
      <c r="ED53"/>
      <c r="EE53"/>
      <c r="EF53"/>
      <c r="EG53"/>
      <c r="EH53"/>
      <c r="EI53"/>
      <c r="EJ53"/>
      <c r="EK53"/>
      <c r="EL53"/>
      <c r="EM53"/>
      <c r="EN53"/>
      <c r="EO53"/>
      <c r="EP53"/>
      <c r="EQ53"/>
      <c r="ER53"/>
      <c r="ES53"/>
      <c r="ET53"/>
      <c r="EU53"/>
      <c r="EV53"/>
      <c r="EW53"/>
      <c r="EX53"/>
      <c r="EY53"/>
      <c r="EZ53"/>
      <c r="FA53"/>
      <c r="FB53"/>
      <c r="FC53"/>
      <c r="FD53"/>
      <c r="FE53"/>
      <c r="FF53"/>
      <c r="FG53"/>
      <c r="FH53"/>
      <c r="FI53"/>
      <c r="FJ53"/>
      <c r="FK53"/>
      <c r="FL53"/>
      <c r="FM53"/>
      <c r="FN53"/>
      <c r="FO53"/>
      <c r="FP53"/>
      <c r="FQ53"/>
      <c r="FR53"/>
      <c r="FS53"/>
      <c r="FT53"/>
      <c r="FU53"/>
      <c r="FV53"/>
      <c r="FW53"/>
      <c r="FX53"/>
      <c r="FY53"/>
      <c r="FZ53"/>
      <c r="GA53"/>
      <c r="GB53"/>
      <c r="GC53"/>
      <c r="GD53"/>
      <c r="GE53"/>
      <c r="GF53"/>
      <c r="GG53"/>
      <c r="GH53"/>
      <c r="GI53"/>
      <c r="GJ53"/>
      <c r="GK53"/>
      <c r="GL53"/>
      <c r="GM53"/>
      <c r="GN53"/>
      <c r="GO53"/>
      <c r="GP53"/>
      <c r="GQ53"/>
      <c r="GR53"/>
      <c r="GS53"/>
      <c r="GT53"/>
      <c r="GU53"/>
      <c r="GV53"/>
      <c r="GW53"/>
      <c r="GX53"/>
      <c r="GY53"/>
      <c r="GZ53"/>
      <c r="HA53"/>
      <c r="HB53"/>
      <c r="HC53"/>
      <c r="HD53"/>
      <c r="HE53"/>
      <c r="HF53"/>
      <c r="HG53"/>
      <c r="HH53"/>
      <c r="HI53"/>
      <c r="HJ53"/>
      <c r="HK53"/>
      <c r="HL53"/>
      <c r="HM53"/>
      <c r="HN53"/>
      <c r="HO53"/>
      <c r="HP53"/>
      <c r="HQ53"/>
      <c r="HR53"/>
      <c r="HS53"/>
      <c r="HT53"/>
      <c r="HU53"/>
      <c r="HV53"/>
      <c r="HW53"/>
      <c r="HX53"/>
      <c r="HY53"/>
      <c r="HZ53"/>
      <c r="IA53"/>
      <c r="IB53"/>
      <c r="IC53"/>
      <c r="ID53"/>
      <c r="IE53"/>
      <c r="IF53"/>
      <c r="IG53"/>
      <c r="IH53"/>
      <c r="II53"/>
      <c r="IJ53"/>
      <c r="IK53"/>
      <c r="IL53"/>
      <c r="IM53"/>
      <c r="IN53"/>
      <c r="IO53"/>
      <c r="IP53"/>
      <c r="IQ53"/>
      <c r="IR53"/>
      <c r="IS53"/>
      <c r="IT53"/>
      <c r="IU53"/>
      <c r="IV53"/>
      <c r="IW53"/>
      <c r="IX53"/>
      <c r="IY53"/>
      <c r="IZ53"/>
      <c r="JA53"/>
      <c r="JB53"/>
      <c r="JC53"/>
      <c r="JD53"/>
      <c r="JE53"/>
      <c r="JF53"/>
      <c r="JG53"/>
      <c r="JH53"/>
      <c r="JI53"/>
      <c r="JJ53"/>
      <c r="JK53"/>
      <c r="JL53"/>
      <c r="JM53"/>
      <c r="JN53"/>
      <c r="JO53"/>
      <c r="JP53"/>
      <c r="JQ53"/>
      <c r="JR53"/>
      <c r="JS53"/>
      <c r="JT53"/>
      <c r="JU53"/>
      <c r="JV53"/>
      <c r="JW53"/>
      <c r="JX53"/>
      <c r="JY53"/>
      <c r="JZ53"/>
      <c r="KA53"/>
      <c r="KB53"/>
      <c r="KC53"/>
      <c r="KD53"/>
      <c r="KE53"/>
      <c r="KF53"/>
      <c r="KG53"/>
      <c r="KH53"/>
      <c r="KI53"/>
      <c r="KJ53"/>
      <c r="KK53"/>
      <c r="KL53"/>
      <c r="KM53"/>
      <c r="KN53"/>
      <c r="KO53"/>
      <c r="KP53"/>
      <c r="KQ53"/>
      <c r="KR53"/>
      <c r="KS53"/>
      <c r="KT53"/>
      <c r="KU53"/>
      <c r="KV53"/>
      <c r="KW53"/>
      <c r="KX53"/>
      <c r="KY53"/>
      <c r="KZ53"/>
      <c r="LA53"/>
      <c r="LB53"/>
      <c r="LC53"/>
      <c r="LD53"/>
      <c r="LE53"/>
      <c r="LF53"/>
      <c r="LG53"/>
      <c r="LH53"/>
      <c r="LI53"/>
      <c r="LJ53"/>
      <c r="LK53"/>
      <c r="LL53"/>
      <c r="LM53"/>
      <c r="LN53"/>
      <c r="LO53"/>
      <c r="LP53"/>
      <c r="LQ53"/>
      <c r="LR53"/>
      <c r="LS53"/>
      <c r="LT53"/>
      <c r="LU53"/>
      <c r="LV53"/>
      <c r="LW53"/>
      <c r="LX53"/>
      <c r="LY53"/>
      <c r="LZ53"/>
      <c r="MA53"/>
      <c r="MB53"/>
      <c r="MC53"/>
      <c r="MD53"/>
      <c r="ME53"/>
      <c r="MF53"/>
      <c r="MG53"/>
      <c r="MH53"/>
      <c r="MI53"/>
      <c r="MJ53"/>
      <c r="MK53"/>
      <c r="ML53"/>
      <c r="MM53"/>
      <c r="MN53"/>
      <c r="MO53"/>
      <c r="MP53"/>
      <c r="MQ53"/>
      <c r="MR53"/>
      <c r="MS53"/>
      <c r="MT53"/>
      <c r="MU53"/>
      <c r="MV53"/>
      <c r="MW53"/>
      <c r="MX53"/>
      <c r="MY53"/>
      <c r="MZ53"/>
      <c r="NA53"/>
      <c r="NB53"/>
      <c r="NC53"/>
      <c r="ND53"/>
      <c r="NE53"/>
      <c r="NF53"/>
      <c r="NG53"/>
      <c r="NH53"/>
      <c r="NI53"/>
      <c r="NJ53"/>
      <c r="NK53"/>
      <c r="NL53"/>
      <c r="NM53"/>
      <c r="NN53"/>
      <c r="NO53"/>
      <c r="NP53"/>
      <c r="NQ53"/>
      <c r="NR53"/>
      <c r="NS53"/>
      <c r="NT53"/>
      <c r="NU53"/>
      <c r="NV53"/>
      <c r="NW53"/>
      <c r="NX53"/>
      <c r="NY53"/>
      <c r="NZ53"/>
      <c r="OA53"/>
      <c r="OB53"/>
      <c r="OC53"/>
      <c r="OD53"/>
      <c r="OE53"/>
      <c r="OF53"/>
      <c r="OG53"/>
      <c r="OH53"/>
      <c r="OI53"/>
      <c r="OJ53"/>
      <c r="OK53"/>
      <c r="OL53"/>
      <c r="OM53"/>
      <c r="ON53"/>
      <c r="OO53"/>
      <c r="OP53"/>
      <c r="OQ53"/>
      <c r="OR53"/>
      <c r="OS53"/>
      <c r="OT53"/>
      <c r="OU53"/>
      <c r="OV53"/>
      <c r="OW53"/>
      <c r="OX53"/>
      <c r="OY53"/>
      <c r="OZ53"/>
      <c r="PA53"/>
      <c r="PB53"/>
      <c r="PC53"/>
      <c r="PD53"/>
      <c r="PE53"/>
      <c r="PF53"/>
      <c r="PG53"/>
      <c r="PH53"/>
      <c r="PI53"/>
      <c r="PJ53"/>
      <c r="PK53"/>
      <c r="PL53"/>
      <c r="PM53"/>
      <c r="PN53"/>
      <c r="PO53"/>
      <c r="PP53"/>
      <c r="PQ53"/>
      <c r="PR53"/>
      <c r="PS53"/>
      <c r="PT53"/>
      <c r="PU53"/>
      <c r="PV53"/>
      <c r="PW53"/>
      <c r="PX53"/>
      <c r="PY53"/>
      <c r="PZ53"/>
      <c r="QA53"/>
      <c r="QB53"/>
      <c r="QC53"/>
      <c r="QD53"/>
      <c r="QE53"/>
      <c r="QF53"/>
      <c r="QG53"/>
      <c r="QH53"/>
      <c r="QI53"/>
      <c r="QJ53"/>
      <c r="QK53"/>
      <c r="QL53"/>
      <c r="QM53"/>
      <c r="QN53"/>
      <c r="QO53"/>
      <c r="QP53"/>
      <c r="QQ53"/>
      <c r="QR53"/>
      <c r="QS53"/>
      <c r="QT53"/>
      <c r="QU53"/>
      <c r="QV53"/>
      <c r="QW53"/>
      <c r="QX53"/>
      <c r="QY53"/>
      <c r="QZ53"/>
      <c r="RA53"/>
      <c r="RB53"/>
      <c r="RC53"/>
      <c r="RD53"/>
      <c r="RE53"/>
      <c r="RF53"/>
      <c r="RG53"/>
      <c r="RH53"/>
      <c r="RI53"/>
      <c r="RJ53"/>
      <c r="RK53"/>
      <c r="RL53"/>
    </row>
    <row r="54" spans="1:480" s="13" customFormat="1" ht="62.25" customHeight="1" x14ac:dyDescent="0.25">
      <c r="A54" s="34" t="s">
        <v>21</v>
      </c>
      <c r="B54" s="34" t="s">
        <v>297</v>
      </c>
      <c r="C54" s="34" t="s">
        <v>19</v>
      </c>
      <c r="D54" s="26" t="s">
        <v>279</v>
      </c>
      <c r="E54" s="112" t="s">
        <v>26</v>
      </c>
      <c r="F54" s="34" t="s">
        <v>27</v>
      </c>
      <c r="G54" s="113">
        <v>0</v>
      </c>
      <c r="H54" s="113" t="s">
        <v>13</v>
      </c>
      <c r="I54" s="113">
        <v>1</v>
      </c>
      <c r="J54" s="113">
        <v>0</v>
      </c>
      <c r="K54" s="242">
        <v>0</v>
      </c>
      <c r="L54" s="242">
        <v>1992.81</v>
      </c>
      <c r="M54" s="242">
        <v>0</v>
      </c>
      <c r="N54" s="102"/>
      <c r="O54" s="102"/>
      <c r="P54" s="102"/>
      <c r="Q54" s="158"/>
      <c r="R54"/>
      <c r="S54"/>
      <c r="T54"/>
      <c r="U54"/>
      <c r="V54"/>
      <c r="W54"/>
      <c r="X54"/>
      <c r="Y54"/>
      <c r="Z54"/>
      <c r="AA54"/>
      <c r="AB54"/>
      <c r="AC54"/>
      <c r="AD54"/>
      <c r="AE54"/>
      <c r="AF54"/>
      <c r="AG54"/>
      <c r="AH54"/>
      <c r="AI54"/>
      <c r="AJ54"/>
      <c r="AK54"/>
      <c r="AL54"/>
      <c r="AM54"/>
      <c r="AN54"/>
      <c r="AO54"/>
      <c r="AP54"/>
      <c r="AQ54"/>
      <c r="AR54"/>
      <c r="AS54"/>
      <c r="AT54"/>
      <c r="AU54"/>
      <c r="AV54"/>
      <c r="AW54"/>
      <c r="AX54"/>
      <c r="AY54"/>
      <c r="AZ54"/>
      <c r="BA54"/>
      <c r="BB54"/>
      <c r="BC54"/>
      <c r="BD54"/>
      <c r="BE54"/>
      <c r="BF54"/>
      <c r="BG54"/>
      <c r="BH54"/>
      <c r="BI54"/>
      <c r="BJ54"/>
      <c r="BK54"/>
      <c r="BL54"/>
      <c r="BM54"/>
      <c r="BN54"/>
      <c r="BO54"/>
      <c r="BP54"/>
      <c r="BQ54"/>
      <c r="BR54"/>
      <c r="BS54"/>
      <c r="BT54"/>
      <c r="BU54"/>
      <c r="BV54"/>
      <c r="BW54"/>
      <c r="BX54"/>
      <c r="BY54"/>
      <c r="BZ54"/>
      <c r="CA54"/>
      <c r="CB54"/>
      <c r="CC54"/>
      <c r="CD54"/>
      <c r="CE54"/>
      <c r="CF54"/>
      <c r="CG54"/>
      <c r="CH54"/>
      <c r="CI54"/>
      <c r="CJ54"/>
      <c r="CK54"/>
      <c r="CL54"/>
      <c r="CM54"/>
      <c r="CN54"/>
      <c r="CO54"/>
      <c r="CP54"/>
      <c r="CQ54"/>
      <c r="CR54"/>
      <c r="CS54"/>
      <c r="CT54"/>
      <c r="CU54"/>
      <c r="CV54"/>
      <c r="CW54"/>
      <c r="CX54"/>
      <c r="CY54"/>
      <c r="CZ54"/>
      <c r="DA54"/>
      <c r="DB54"/>
      <c r="DC54"/>
      <c r="DD54"/>
      <c r="DE54"/>
      <c r="DF54"/>
      <c r="DG54"/>
      <c r="DH54"/>
      <c r="DI54"/>
      <c r="DJ54"/>
      <c r="DK54"/>
      <c r="DL54"/>
      <c r="DM54"/>
      <c r="DN54"/>
      <c r="DO54"/>
      <c r="DP54"/>
      <c r="DQ54"/>
      <c r="DR54"/>
      <c r="DS54"/>
      <c r="DT54"/>
      <c r="DU54"/>
      <c r="DV54"/>
      <c r="DW54"/>
      <c r="DX54"/>
      <c r="DY54"/>
      <c r="DZ54"/>
      <c r="EA54"/>
      <c r="EB54"/>
      <c r="EC54"/>
      <c r="ED54"/>
      <c r="EE54"/>
      <c r="EF54"/>
      <c r="EG54"/>
      <c r="EH54"/>
      <c r="EI54"/>
      <c r="EJ54"/>
      <c r="EK54"/>
      <c r="EL54"/>
      <c r="EM54"/>
      <c r="EN54"/>
      <c r="EO54"/>
      <c r="EP54"/>
      <c r="EQ54"/>
      <c r="ER54"/>
      <c r="ES54"/>
      <c r="ET54"/>
      <c r="EU54"/>
      <c r="EV54"/>
      <c r="EW54"/>
      <c r="EX54"/>
      <c r="EY54"/>
      <c r="EZ54"/>
      <c r="FA54"/>
      <c r="FB54"/>
      <c r="FC54"/>
      <c r="FD54"/>
      <c r="FE54"/>
      <c r="FF54"/>
      <c r="FG54"/>
      <c r="FH54"/>
      <c r="FI54"/>
      <c r="FJ54"/>
      <c r="FK54"/>
      <c r="FL54"/>
      <c r="FM54"/>
      <c r="FN54"/>
      <c r="FO54"/>
      <c r="FP54"/>
      <c r="FQ54"/>
      <c r="FR54"/>
      <c r="FS54"/>
      <c r="FT54"/>
      <c r="FU54"/>
      <c r="FV54"/>
      <c r="FW54"/>
      <c r="FX54"/>
      <c r="FY54"/>
      <c r="FZ54"/>
      <c r="GA54"/>
      <c r="GB54"/>
      <c r="GC54"/>
      <c r="GD54"/>
      <c r="GE54"/>
      <c r="GF54"/>
      <c r="GG54"/>
      <c r="GH54"/>
      <c r="GI54"/>
      <c r="GJ54"/>
      <c r="GK54"/>
      <c r="GL54"/>
      <c r="GM54"/>
      <c r="GN54"/>
      <c r="GO54"/>
      <c r="GP54"/>
      <c r="GQ54"/>
      <c r="GR54"/>
      <c r="GS54"/>
      <c r="GT54"/>
      <c r="GU54"/>
      <c r="GV54"/>
      <c r="GW54"/>
      <c r="GX54"/>
      <c r="GY54"/>
      <c r="GZ54"/>
      <c r="HA54"/>
      <c r="HB54"/>
      <c r="HC54"/>
      <c r="HD54"/>
      <c r="HE54"/>
      <c r="HF54"/>
      <c r="HG54"/>
      <c r="HH54"/>
      <c r="HI54"/>
      <c r="HJ54"/>
      <c r="HK54"/>
      <c r="HL54"/>
      <c r="HM54"/>
      <c r="HN54"/>
      <c r="HO54"/>
      <c r="HP54"/>
      <c r="HQ54"/>
      <c r="HR54"/>
      <c r="HS54"/>
      <c r="HT54"/>
      <c r="HU54"/>
      <c r="HV54"/>
      <c r="HW54"/>
      <c r="HX54"/>
      <c r="HY54"/>
      <c r="HZ54"/>
      <c r="IA54"/>
      <c r="IB54"/>
      <c r="IC54"/>
      <c r="ID54"/>
      <c r="IE54"/>
      <c r="IF54"/>
      <c r="IG54"/>
      <c r="IH54"/>
      <c r="II54"/>
      <c r="IJ54"/>
      <c r="IK54"/>
      <c r="IL54"/>
      <c r="IM54"/>
      <c r="IN54"/>
      <c r="IO54"/>
      <c r="IP54"/>
      <c r="IQ54"/>
      <c r="IR54"/>
      <c r="IS54"/>
      <c r="IT54"/>
      <c r="IU54"/>
      <c r="IV54"/>
      <c r="IW54"/>
      <c r="IX54"/>
      <c r="IY54"/>
      <c r="IZ54"/>
      <c r="JA54"/>
      <c r="JB54"/>
      <c r="JC54"/>
      <c r="JD54"/>
      <c r="JE54"/>
      <c r="JF54"/>
      <c r="JG54"/>
      <c r="JH54"/>
      <c r="JI54"/>
      <c r="JJ54"/>
      <c r="JK54"/>
      <c r="JL54"/>
      <c r="JM54"/>
      <c r="JN54"/>
      <c r="JO54"/>
      <c r="JP54"/>
      <c r="JQ54"/>
      <c r="JR54"/>
      <c r="JS54"/>
      <c r="JT54"/>
      <c r="JU54"/>
      <c r="JV54"/>
      <c r="JW54"/>
      <c r="JX54"/>
      <c r="JY54"/>
      <c r="JZ54"/>
      <c r="KA54"/>
      <c r="KB54"/>
      <c r="KC54"/>
      <c r="KD54"/>
      <c r="KE54"/>
      <c r="KF54"/>
      <c r="KG54"/>
      <c r="KH54"/>
      <c r="KI54"/>
      <c r="KJ54"/>
      <c r="KK54"/>
      <c r="KL54"/>
      <c r="KM54"/>
      <c r="KN54"/>
      <c r="KO54"/>
      <c r="KP54"/>
      <c r="KQ54"/>
      <c r="KR54"/>
      <c r="KS54"/>
      <c r="KT54"/>
      <c r="KU54"/>
      <c r="KV54"/>
      <c r="KW54"/>
      <c r="KX54"/>
      <c r="KY54"/>
      <c r="KZ54"/>
      <c r="LA54"/>
      <c r="LB54"/>
      <c r="LC54"/>
      <c r="LD54"/>
      <c r="LE54"/>
      <c r="LF54"/>
      <c r="LG54"/>
      <c r="LH54"/>
      <c r="LI54"/>
      <c r="LJ54"/>
      <c r="LK54"/>
      <c r="LL54"/>
      <c r="LM54"/>
      <c r="LN54"/>
      <c r="LO54"/>
      <c r="LP54"/>
      <c r="LQ54"/>
      <c r="LR54"/>
      <c r="LS54"/>
      <c r="LT54"/>
      <c r="LU54"/>
      <c r="LV54"/>
      <c r="LW54"/>
      <c r="LX54"/>
      <c r="LY54"/>
      <c r="LZ54"/>
      <c r="MA54"/>
      <c r="MB54"/>
      <c r="MC54"/>
      <c r="MD54"/>
      <c r="ME54"/>
      <c r="MF54"/>
      <c r="MG54"/>
      <c r="MH54"/>
      <c r="MI54"/>
      <c r="MJ54"/>
      <c r="MK54"/>
      <c r="ML54"/>
      <c r="MM54"/>
      <c r="MN54"/>
      <c r="MO54"/>
      <c r="MP54"/>
      <c r="MQ54"/>
      <c r="MR54"/>
      <c r="MS54"/>
      <c r="MT54"/>
      <c r="MU54"/>
      <c r="MV54"/>
      <c r="MW54"/>
      <c r="MX54"/>
      <c r="MY54"/>
      <c r="MZ54"/>
      <c r="NA54"/>
      <c r="NB54"/>
      <c r="NC54"/>
      <c r="ND54"/>
      <c r="NE54"/>
      <c r="NF54"/>
      <c r="NG54"/>
      <c r="NH54"/>
      <c r="NI54"/>
      <c r="NJ54"/>
      <c r="NK54"/>
      <c r="NL54"/>
      <c r="NM54"/>
      <c r="NN54"/>
      <c r="NO54"/>
      <c r="NP54"/>
      <c r="NQ54"/>
      <c r="NR54"/>
      <c r="NS54"/>
      <c r="NT54"/>
      <c r="NU54"/>
      <c r="NV54"/>
      <c r="NW54"/>
      <c r="NX54"/>
      <c r="NY54"/>
      <c r="NZ54"/>
      <c r="OA54"/>
      <c r="OB54"/>
      <c r="OC54"/>
      <c r="OD54"/>
      <c r="OE54"/>
      <c r="OF54"/>
      <c r="OG54"/>
      <c r="OH54"/>
      <c r="OI54"/>
      <c r="OJ54"/>
      <c r="OK54"/>
      <c r="OL54"/>
      <c r="OM54"/>
      <c r="ON54"/>
      <c r="OO54"/>
      <c r="OP54"/>
      <c r="OQ54"/>
      <c r="OR54"/>
      <c r="OS54"/>
      <c r="OT54"/>
      <c r="OU54"/>
      <c r="OV54"/>
      <c r="OW54"/>
      <c r="OX54"/>
      <c r="OY54"/>
      <c r="OZ54"/>
      <c r="PA54"/>
      <c r="PB54"/>
      <c r="PC54"/>
      <c r="PD54"/>
      <c r="PE54"/>
      <c r="PF54"/>
      <c r="PG54"/>
      <c r="PH54"/>
      <c r="PI54"/>
      <c r="PJ54"/>
      <c r="PK54"/>
      <c r="PL54"/>
      <c r="PM54"/>
      <c r="PN54"/>
      <c r="PO54"/>
      <c r="PP54"/>
      <c r="PQ54"/>
      <c r="PR54"/>
      <c r="PS54"/>
      <c r="PT54"/>
      <c r="PU54"/>
      <c r="PV54"/>
      <c r="PW54"/>
      <c r="PX54"/>
      <c r="PY54"/>
      <c r="PZ54"/>
      <c r="QA54"/>
      <c r="QB54"/>
      <c r="QC54"/>
      <c r="QD54"/>
      <c r="QE54"/>
      <c r="QF54"/>
      <c r="QG54"/>
      <c r="QH54"/>
      <c r="QI54"/>
      <c r="QJ54"/>
      <c r="QK54"/>
      <c r="QL54"/>
      <c r="QM54"/>
      <c r="QN54"/>
      <c r="QO54"/>
      <c r="QP54"/>
      <c r="QQ54"/>
      <c r="QR54"/>
      <c r="QS54"/>
      <c r="QT54"/>
      <c r="QU54"/>
      <c r="QV54"/>
      <c r="QW54"/>
      <c r="QX54"/>
      <c r="QY54"/>
      <c r="QZ54"/>
      <c r="RA54"/>
      <c r="RB54"/>
      <c r="RC54"/>
      <c r="RD54"/>
      <c r="RE54"/>
      <c r="RF54"/>
      <c r="RG54"/>
      <c r="RH54"/>
      <c r="RI54"/>
      <c r="RJ54"/>
      <c r="RK54"/>
      <c r="RL54"/>
    </row>
    <row r="55" spans="1:480" ht="90" customHeight="1" x14ac:dyDescent="0.25">
      <c r="A55" s="7" t="s">
        <v>50</v>
      </c>
      <c r="B55" s="8" t="s">
        <v>13</v>
      </c>
      <c r="C55" s="8" t="s">
        <v>13</v>
      </c>
      <c r="D55" s="15" t="s">
        <v>51</v>
      </c>
      <c r="E55" s="15" t="s">
        <v>52</v>
      </c>
      <c r="F55" s="7" t="s">
        <v>18</v>
      </c>
      <c r="G55" s="21">
        <f>G61+G56</f>
        <v>26.435000000000002</v>
      </c>
      <c r="H55" s="136" t="s">
        <v>13</v>
      </c>
      <c r="I55" s="21">
        <f t="shared" ref="I55:J55" si="3">I61+I56</f>
        <v>11.32</v>
      </c>
      <c r="J55" s="21">
        <f t="shared" si="3"/>
        <v>5.6820000000000004</v>
      </c>
      <c r="K55" s="16">
        <f>K61+K206+K220+K224+K234+K236+K226+K231+K238+K56+K204</f>
        <v>3001649.98</v>
      </c>
      <c r="L55" s="16">
        <f>L61+L206+L220+L224+L234+L236+L226+L231+L238+L56+L204</f>
        <v>2349563.1500000004</v>
      </c>
      <c r="M55" s="16">
        <f>M61+M206+M220+M224+M234+M236+M226+M231+M238+M56+M204</f>
        <v>2333503.33</v>
      </c>
      <c r="N55" s="16">
        <f>N61+N206+N220+N224+N234+N236+N226+N238+N56+N204</f>
        <v>684266.33</v>
      </c>
      <c r="O55" s="16">
        <f>O61+O206+O220+O224+O234+O236+O226+O238+O56+O204</f>
        <v>400684</v>
      </c>
      <c r="P55" s="16">
        <f>P61+P206+P220+P224+P234+P236+P226+P238+P56+P204</f>
        <v>402955.17</v>
      </c>
    </row>
    <row r="56" spans="1:480" ht="91.5" customHeight="1" x14ac:dyDescent="0.25">
      <c r="A56" s="205" t="s">
        <v>50</v>
      </c>
      <c r="B56" s="205" t="s">
        <v>344</v>
      </c>
      <c r="C56" s="205" t="s">
        <v>13</v>
      </c>
      <c r="D56" s="238" t="s">
        <v>230</v>
      </c>
      <c r="E56" s="18" t="s">
        <v>52</v>
      </c>
      <c r="F56" s="24" t="s">
        <v>18</v>
      </c>
      <c r="G56" s="22">
        <f>G58+G60</f>
        <v>2.37</v>
      </c>
      <c r="H56" s="132" t="s">
        <v>13</v>
      </c>
      <c r="I56" s="22">
        <f>I58+I60</f>
        <v>0</v>
      </c>
      <c r="J56" s="22">
        <f>J58+J60</f>
        <v>0</v>
      </c>
      <c r="K56" s="209">
        <f>K59+K58+K60</f>
        <v>149051.94</v>
      </c>
      <c r="L56" s="209">
        <f>L59+L58+L60</f>
        <v>0</v>
      </c>
      <c r="M56" s="209">
        <f>M59+M58+M60</f>
        <v>0</v>
      </c>
      <c r="N56" s="102"/>
      <c r="O56" s="102"/>
      <c r="P56" s="102"/>
      <c r="Q56" s="160"/>
    </row>
    <row r="57" spans="1:480" ht="78" customHeight="1" x14ac:dyDescent="0.25">
      <c r="A57" s="234"/>
      <c r="B57" s="234"/>
      <c r="C57" s="234"/>
      <c r="D57" s="239"/>
      <c r="E57" s="109" t="s">
        <v>26</v>
      </c>
      <c r="F57" s="12" t="s">
        <v>27</v>
      </c>
      <c r="G57" s="31">
        <f>G59</f>
        <v>1</v>
      </c>
      <c r="H57" s="132" t="s">
        <v>13</v>
      </c>
      <c r="I57" s="31">
        <f>I59</f>
        <v>0</v>
      </c>
      <c r="J57" s="31">
        <f>J59</f>
        <v>0</v>
      </c>
      <c r="K57" s="210"/>
      <c r="L57" s="210"/>
      <c r="M57" s="210"/>
      <c r="N57" s="108">
        <f>SUM(K58:K59)</f>
        <v>16046.88</v>
      </c>
      <c r="O57" s="102">
        <f>SUM(L58:L59)</f>
        <v>0</v>
      </c>
      <c r="P57" s="102">
        <f>SUM(M58:M59)</f>
        <v>0</v>
      </c>
      <c r="Q57" s="160"/>
    </row>
    <row r="58" spans="1:480" s="13" customFormat="1" ht="147.75" customHeight="1" x14ac:dyDescent="0.25">
      <c r="A58" s="34" t="s">
        <v>50</v>
      </c>
      <c r="B58" s="34" t="s">
        <v>252</v>
      </c>
      <c r="C58" s="34" t="s">
        <v>19</v>
      </c>
      <c r="D58" s="110" t="s">
        <v>231</v>
      </c>
      <c r="E58" s="116" t="s">
        <v>52</v>
      </c>
      <c r="F58" s="152" t="s">
        <v>18</v>
      </c>
      <c r="G58" s="114">
        <v>1.74</v>
      </c>
      <c r="H58" s="153">
        <v>45445</v>
      </c>
      <c r="I58" s="115">
        <v>0</v>
      </c>
      <c r="J58" s="115">
        <v>0</v>
      </c>
      <c r="K58" s="111">
        <f>6423.44*2</f>
        <v>12846.88</v>
      </c>
      <c r="L58" s="111">
        <v>0</v>
      </c>
      <c r="M58" s="111">
        <v>0</v>
      </c>
      <c r="N58" s="102"/>
      <c r="O58" s="102"/>
      <c r="P58" s="102"/>
      <c r="Q58" s="160"/>
      <c r="R58"/>
      <c r="S58"/>
      <c r="T58"/>
      <c r="U58"/>
      <c r="V58"/>
      <c r="W58"/>
      <c r="X58"/>
      <c r="Y58"/>
      <c r="Z58"/>
      <c r="AA58"/>
      <c r="AB58"/>
      <c r="AC58"/>
      <c r="AD58"/>
      <c r="AE58"/>
      <c r="AF58"/>
      <c r="AG58"/>
      <c r="AH58"/>
      <c r="AI58"/>
      <c r="AJ58"/>
      <c r="AK58"/>
      <c r="AL58"/>
      <c r="AM58"/>
      <c r="AN58"/>
      <c r="AO58"/>
      <c r="AP58"/>
      <c r="AQ58"/>
      <c r="AR58"/>
      <c r="AS58"/>
      <c r="AT58"/>
      <c r="AU58"/>
      <c r="AV58"/>
      <c r="AW58"/>
      <c r="AX58"/>
      <c r="AY58"/>
      <c r="AZ58"/>
      <c r="BA58"/>
      <c r="BB58"/>
      <c r="BC58"/>
      <c r="BD58"/>
      <c r="BE58"/>
      <c r="BF58"/>
      <c r="BG58"/>
      <c r="BH58"/>
      <c r="BI58"/>
      <c r="BJ58"/>
      <c r="BK58"/>
      <c r="BL58"/>
      <c r="BM58"/>
      <c r="BN58"/>
      <c r="BO58"/>
      <c r="BP58"/>
      <c r="BQ58"/>
      <c r="BR58"/>
      <c r="BS58"/>
      <c r="BT58"/>
      <c r="BU58"/>
      <c r="BV58"/>
      <c r="BW58"/>
      <c r="BX58"/>
      <c r="BY58"/>
      <c r="BZ58"/>
      <c r="CA58"/>
      <c r="CB58"/>
      <c r="CC58"/>
      <c r="CD58"/>
      <c r="CE58"/>
      <c r="CF58"/>
      <c r="CG58"/>
      <c r="CH58"/>
      <c r="CI58"/>
      <c r="CJ58"/>
      <c r="CK58"/>
      <c r="CL58"/>
      <c r="CM58"/>
      <c r="CN58"/>
      <c r="CO58"/>
      <c r="CP58"/>
      <c r="CQ58"/>
      <c r="CR58"/>
      <c r="CS58"/>
      <c r="CT58"/>
      <c r="CU58"/>
      <c r="CV58"/>
      <c r="CW58"/>
      <c r="CX58"/>
      <c r="CY58"/>
      <c r="CZ58"/>
      <c r="DA58"/>
      <c r="DB58"/>
      <c r="DC58"/>
      <c r="DD58"/>
      <c r="DE58"/>
      <c r="DF58"/>
      <c r="DG58"/>
      <c r="DH58"/>
      <c r="DI58"/>
      <c r="DJ58"/>
      <c r="DK58"/>
      <c r="DL58"/>
      <c r="DM58"/>
      <c r="DN58"/>
      <c r="DO58"/>
      <c r="DP58"/>
      <c r="DQ58"/>
      <c r="DR58"/>
      <c r="DS58"/>
      <c r="DT58"/>
      <c r="DU58"/>
      <c r="DV58"/>
      <c r="DW58"/>
      <c r="DX58"/>
      <c r="DY58"/>
      <c r="DZ58"/>
      <c r="EA58"/>
      <c r="EB58"/>
      <c r="EC58"/>
      <c r="ED58"/>
      <c r="EE58"/>
      <c r="EF58"/>
      <c r="EG58"/>
      <c r="EH58"/>
      <c r="EI58"/>
      <c r="EJ58"/>
      <c r="EK58"/>
      <c r="EL58"/>
      <c r="EM58"/>
      <c r="EN58"/>
      <c r="EO58"/>
      <c r="EP58"/>
      <c r="EQ58"/>
      <c r="ER58"/>
      <c r="ES58"/>
      <c r="ET58"/>
      <c r="EU58"/>
      <c r="EV58"/>
      <c r="EW58"/>
      <c r="EX58"/>
      <c r="EY58"/>
      <c r="EZ58"/>
      <c r="FA58"/>
      <c r="FB58"/>
      <c r="FC58"/>
      <c r="FD58"/>
      <c r="FE58"/>
      <c r="FF58"/>
      <c r="FG58"/>
      <c r="FH58"/>
      <c r="FI58"/>
      <c r="FJ58"/>
      <c r="FK58"/>
      <c r="FL58"/>
      <c r="FM58"/>
      <c r="FN58"/>
      <c r="FO58"/>
      <c r="FP58"/>
      <c r="FQ58"/>
      <c r="FR58"/>
      <c r="FS58"/>
      <c r="FT58"/>
      <c r="FU58"/>
      <c r="FV58"/>
      <c r="FW58"/>
      <c r="FX58"/>
      <c r="FY58"/>
      <c r="FZ58"/>
      <c r="GA58"/>
      <c r="GB58"/>
      <c r="GC58"/>
      <c r="GD58"/>
      <c r="GE58"/>
      <c r="GF58"/>
      <c r="GG58"/>
      <c r="GH58"/>
      <c r="GI58"/>
      <c r="GJ58"/>
      <c r="GK58"/>
      <c r="GL58"/>
      <c r="GM58"/>
      <c r="GN58"/>
      <c r="GO58"/>
      <c r="GP58"/>
      <c r="GQ58"/>
      <c r="GR58"/>
      <c r="GS58"/>
      <c r="GT58"/>
      <c r="GU58"/>
      <c r="GV58"/>
      <c r="GW58"/>
      <c r="GX58"/>
      <c r="GY58"/>
      <c r="GZ58"/>
      <c r="HA58"/>
      <c r="HB58"/>
      <c r="HC58"/>
      <c r="HD58"/>
      <c r="HE58"/>
      <c r="HF58"/>
      <c r="HG58"/>
      <c r="HH58"/>
      <c r="HI58"/>
      <c r="HJ58"/>
      <c r="HK58"/>
      <c r="HL58"/>
      <c r="HM58"/>
      <c r="HN58"/>
      <c r="HO58"/>
      <c r="HP58"/>
      <c r="HQ58"/>
      <c r="HR58"/>
      <c r="HS58"/>
      <c r="HT58"/>
      <c r="HU58"/>
      <c r="HV58"/>
      <c r="HW58"/>
      <c r="HX58"/>
      <c r="HY58"/>
      <c r="HZ58"/>
      <c r="IA58"/>
      <c r="IB58"/>
      <c r="IC58"/>
      <c r="ID58"/>
      <c r="IE58"/>
      <c r="IF58"/>
      <c r="IG58"/>
      <c r="IH58"/>
      <c r="II58"/>
      <c r="IJ58"/>
      <c r="IK58"/>
      <c r="IL58"/>
      <c r="IM58"/>
      <c r="IN58"/>
      <c r="IO58"/>
      <c r="IP58"/>
      <c r="IQ58"/>
      <c r="IR58"/>
      <c r="IS58"/>
      <c r="IT58"/>
      <c r="IU58"/>
      <c r="IV58"/>
      <c r="IW58"/>
      <c r="IX58"/>
      <c r="IY58"/>
      <c r="IZ58"/>
      <c r="JA58"/>
      <c r="JB58"/>
      <c r="JC58"/>
      <c r="JD58"/>
      <c r="JE58"/>
      <c r="JF58"/>
      <c r="JG58"/>
      <c r="JH58"/>
      <c r="JI58"/>
      <c r="JJ58"/>
      <c r="JK58"/>
      <c r="JL58"/>
      <c r="JM58"/>
      <c r="JN58"/>
      <c r="JO58"/>
      <c r="JP58"/>
      <c r="JQ58"/>
      <c r="JR58"/>
      <c r="JS58"/>
      <c r="JT58"/>
      <c r="JU58"/>
      <c r="JV58"/>
      <c r="JW58"/>
      <c r="JX58"/>
      <c r="JY58"/>
      <c r="JZ58"/>
      <c r="KA58"/>
      <c r="KB58"/>
      <c r="KC58"/>
      <c r="KD58"/>
      <c r="KE58"/>
      <c r="KF58"/>
      <c r="KG58"/>
      <c r="KH58"/>
      <c r="KI58"/>
      <c r="KJ58"/>
      <c r="KK58"/>
      <c r="KL58"/>
      <c r="KM58"/>
      <c r="KN58"/>
      <c r="KO58"/>
      <c r="KP58"/>
      <c r="KQ58"/>
      <c r="KR58"/>
      <c r="KS58"/>
      <c r="KT58"/>
      <c r="KU58"/>
      <c r="KV58"/>
      <c r="KW58"/>
      <c r="KX58"/>
      <c r="KY58"/>
      <c r="KZ58"/>
      <c r="LA58"/>
      <c r="LB58"/>
      <c r="LC58"/>
      <c r="LD58"/>
      <c r="LE58"/>
      <c r="LF58"/>
      <c r="LG58"/>
      <c r="LH58"/>
      <c r="LI58"/>
      <c r="LJ58"/>
      <c r="LK58"/>
      <c r="LL58"/>
      <c r="LM58"/>
      <c r="LN58"/>
      <c r="LO58"/>
      <c r="LP58"/>
      <c r="LQ58"/>
      <c r="LR58"/>
      <c r="LS58"/>
      <c r="LT58"/>
      <c r="LU58"/>
      <c r="LV58"/>
      <c r="LW58"/>
      <c r="LX58"/>
      <c r="LY58"/>
      <c r="LZ58"/>
      <c r="MA58"/>
      <c r="MB58"/>
      <c r="MC58"/>
      <c r="MD58"/>
      <c r="ME58"/>
      <c r="MF58"/>
      <c r="MG58"/>
      <c r="MH58"/>
      <c r="MI58"/>
      <c r="MJ58"/>
      <c r="MK58"/>
      <c r="ML58"/>
      <c r="MM58"/>
      <c r="MN58"/>
      <c r="MO58"/>
      <c r="MP58"/>
      <c r="MQ58"/>
      <c r="MR58"/>
      <c r="MS58"/>
      <c r="MT58"/>
      <c r="MU58"/>
      <c r="MV58"/>
      <c r="MW58"/>
      <c r="MX58"/>
      <c r="MY58"/>
      <c r="MZ58"/>
      <c r="NA58"/>
      <c r="NB58"/>
      <c r="NC58"/>
      <c r="ND58"/>
      <c r="NE58"/>
      <c r="NF58"/>
      <c r="NG58"/>
      <c r="NH58"/>
      <c r="NI58"/>
      <c r="NJ58"/>
      <c r="NK58"/>
      <c r="NL58"/>
      <c r="NM58"/>
      <c r="NN58"/>
      <c r="NO58"/>
      <c r="NP58"/>
      <c r="NQ58"/>
      <c r="NR58"/>
      <c r="NS58"/>
      <c r="NT58"/>
      <c r="NU58"/>
      <c r="NV58"/>
      <c r="NW58"/>
      <c r="NX58"/>
      <c r="NY58"/>
      <c r="NZ58"/>
      <c r="OA58"/>
      <c r="OB58"/>
      <c r="OC58"/>
      <c r="OD58"/>
      <c r="OE58"/>
      <c r="OF58"/>
      <c r="OG58"/>
      <c r="OH58"/>
      <c r="OI58"/>
      <c r="OJ58"/>
      <c r="OK58"/>
      <c r="OL58"/>
      <c r="OM58"/>
      <c r="ON58"/>
      <c r="OO58"/>
      <c r="OP58"/>
      <c r="OQ58"/>
      <c r="OR58"/>
      <c r="OS58"/>
      <c r="OT58"/>
      <c r="OU58"/>
      <c r="OV58"/>
      <c r="OW58"/>
      <c r="OX58"/>
      <c r="OY58"/>
      <c r="OZ58"/>
      <c r="PA58"/>
      <c r="PB58"/>
      <c r="PC58"/>
      <c r="PD58"/>
      <c r="PE58"/>
      <c r="PF58"/>
      <c r="PG58"/>
      <c r="PH58"/>
      <c r="PI58"/>
      <c r="PJ58"/>
      <c r="PK58"/>
      <c r="PL58"/>
      <c r="PM58"/>
      <c r="PN58"/>
      <c r="PO58"/>
      <c r="PP58"/>
      <c r="PQ58"/>
      <c r="PR58"/>
      <c r="PS58"/>
      <c r="PT58"/>
      <c r="PU58"/>
      <c r="PV58"/>
      <c r="PW58"/>
      <c r="PX58"/>
      <c r="PY58"/>
      <c r="PZ58"/>
      <c r="QA58"/>
      <c r="QB58"/>
      <c r="QC58"/>
      <c r="QD58"/>
      <c r="QE58"/>
      <c r="QF58"/>
      <c r="QG58"/>
      <c r="QH58"/>
      <c r="QI58"/>
      <c r="QJ58"/>
      <c r="QK58"/>
      <c r="QL58"/>
      <c r="QM58"/>
      <c r="QN58"/>
      <c r="QO58"/>
      <c r="QP58"/>
      <c r="QQ58"/>
      <c r="QR58"/>
      <c r="QS58"/>
      <c r="QT58"/>
      <c r="QU58"/>
      <c r="QV58"/>
      <c r="QW58"/>
      <c r="QX58"/>
      <c r="QY58"/>
      <c r="QZ58"/>
      <c r="RA58"/>
      <c r="RB58"/>
      <c r="RC58"/>
      <c r="RD58"/>
      <c r="RE58"/>
      <c r="RF58"/>
      <c r="RG58"/>
      <c r="RH58"/>
      <c r="RI58"/>
    </row>
    <row r="59" spans="1:480" s="13" customFormat="1" ht="181.5" customHeight="1" x14ac:dyDescent="0.25">
      <c r="A59" s="34" t="s">
        <v>50</v>
      </c>
      <c r="B59" s="34" t="s">
        <v>252</v>
      </c>
      <c r="C59" s="34" t="s">
        <v>19</v>
      </c>
      <c r="D59" s="110" t="s">
        <v>232</v>
      </c>
      <c r="E59" s="112" t="s">
        <v>26</v>
      </c>
      <c r="F59" s="34" t="s">
        <v>27</v>
      </c>
      <c r="G59" s="113">
        <v>1</v>
      </c>
      <c r="H59" s="76">
        <v>45444</v>
      </c>
      <c r="I59" s="117">
        <v>0</v>
      </c>
      <c r="J59" s="117">
        <v>0</v>
      </c>
      <c r="K59" s="33">
        <v>3200</v>
      </c>
      <c r="L59" s="33">
        <v>0</v>
      </c>
      <c r="M59" s="33">
        <v>0</v>
      </c>
      <c r="N59" s="102"/>
      <c r="O59" s="102"/>
      <c r="P59" s="102"/>
      <c r="Q59" s="160"/>
      <c r="R59"/>
      <c r="S59"/>
      <c r="T59"/>
      <c r="U59"/>
      <c r="V59"/>
      <c r="W59"/>
      <c r="X59"/>
      <c r="Y59"/>
      <c r="Z59"/>
      <c r="AA59"/>
      <c r="AB59"/>
      <c r="AC59"/>
      <c r="AD59"/>
      <c r="AE59"/>
      <c r="AF59"/>
      <c r="AG59"/>
      <c r="AH59"/>
      <c r="AI59"/>
      <c r="AJ59"/>
      <c r="AK59"/>
      <c r="AL59"/>
      <c r="AM59"/>
      <c r="AN59"/>
      <c r="AO59"/>
      <c r="AP59"/>
      <c r="AQ59"/>
      <c r="AR59"/>
      <c r="AS59"/>
      <c r="AT59"/>
      <c r="AU59"/>
      <c r="AV59"/>
      <c r="AW59"/>
      <c r="AX59"/>
      <c r="AY59"/>
      <c r="AZ59"/>
      <c r="BA59"/>
      <c r="BB59"/>
      <c r="BC59"/>
      <c r="BD59"/>
      <c r="BE59"/>
      <c r="BF59"/>
      <c r="BG59"/>
      <c r="BH59"/>
      <c r="BI59"/>
      <c r="BJ59"/>
      <c r="BK59"/>
      <c r="BL59"/>
      <c r="BM59"/>
      <c r="BN59"/>
      <c r="BO59"/>
      <c r="BP59"/>
      <c r="BQ59"/>
      <c r="BR59"/>
      <c r="BS59"/>
      <c r="BT59"/>
      <c r="BU59"/>
      <c r="BV59"/>
      <c r="BW59"/>
      <c r="BX59"/>
      <c r="BY59"/>
      <c r="BZ59"/>
      <c r="CA59"/>
      <c r="CB59"/>
      <c r="CC59"/>
      <c r="CD59"/>
      <c r="CE59"/>
      <c r="CF59"/>
      <c r="CG59"/>
      <c r="CH59"/>
      <c r="CI59"/>
      <c r="CJ59"/>
      <c r="CK59"/>
      <c r="CL59"/>
      <c r="CM59"/>
      <c r="CN59"/>
      <c r="CO59"/>
      <c r="CP59"/>
      <c r="CQ59"/>
      <c r="CR59"/>
      <c r="CS59"/>
      <c r="CT59"/>
      <c r="CU59"/>
      <c r="CV59"/>
      <c r="CW59"/>
      <c r="CX59"/>
      <c r="CY59"/>
      <c r="CZ59"/>
      <c r="DA59"/>
      <c r="DB59"/>
      <c r="DC59"/>
      <c r="DD59"/>
      <c r="DE59"/>
      <c r="DF59"/>
      <c r="DG59"/>
      <c r="DH59"/>
      <c r="DI59"/>
      <c r="DJ59"/>
      <c r="DK59"/>
      <c r="DL59"/>
      <c r="DM59"/>
      <c r="DN59"/>
      <c r="DO59"/>
      <c r="DP59"/>
      <c r="DQ59"/>
      <c r="DR59"/>
      <c r="DS59"/>
      <c r="DT59"/>
      <c r="DU59"/>
      <c r="DV59"/>
      <c r="DW59"/>
      <c r="DX59"/>
      <c r="DY59"/>
      <c r="DZ59"/>
      <c r="EA59"/>
      <c r="EB59"/>
      <c r="EC59"/>
      <c r="ED59"/>
      <c r="EE59"/>
      <c r="EF59"/>
      <c r="EG59"/>
      <c r="EH59"/>
      <c r="EI59"/>
      <c r="EJ59"/>
      <c r="EK59"/>
      <c r="EL59"/>
      <c r="EM59"/>
      <c r="EN59"/>
      <c r="EO59"/>
      <c r="EP59"/>
      <c r="EQ59"/>
      <c r="ER59"/>
      <c r="ES59"/>
      <c r="ET59"/>
      <c r="EU59"/>
      <c r="EV59"/>
      <c r="EW59"/>
      <c r="EX59"/>
      <c r="EY59"/>
      <c r="EZ59"/>
      <c r="FA59"/>
      <c r="FB59"/>
      <c r="FC59"/>
      <c r="FD59"/>
      <c r="FE59"/>
      <c r="FF59"/>
      <c r="FG59"/>
      <c r="FH59"/>
      <c r="FI59"/>
      <c r="FJ59"/>
      <c r="FK59"/>
      <c r="FL59"/>
      <c r="FM59"/>
      <c r="FN59"/>
      <c r="FO59"/>
      <c r="FP59"/>
      <c r="FQ59"/>
      <c r="FR59"/>
      <c r="FS59"/>
      <c r="FT59"/>
      <c r="FU59"/>
      <c r="FV59"/>
      <c r="FW59"/>
      <c r="FX59"/>
      <c r="FY59"/>
      <c r="FZ59"/>
      <c r="GA59"/>
      <c r="GB59"/>
      <c r="GC59"/>
      <c r="GD59"/>
      <c r="GE59"/>
      <c r="GF59"/>
      <c r="GG59"/>
      <c r="GH59"/>
      <c r="GI59"/>
      <c r="GJ59"/>
      <c r="GK59"/>
      <c r="GL59"/>
      <c r="GM59"/>
      <c r="GN59"/>
      <c r="GO59"/>
      <c r="GP59"/>
      <c r="GQ59"/>
      <c r="GR59"/>
      <c r="GS59"/>
      <c r="GT59"/>
      <c r="GU59"/>
      <c r="GV59"/>
      <c r="GW59"/>
      <c r="GX59"/>
      <c r="GY59"/>
      <c r="GZ59"/>
      <c r="HA59"/>
      <c r="HB59"/>
      <c r="HC59"/>
      <c r="HD59"/>
      <c r="HE59"/>
      <c r="HF59"/>
      <c r="HG59"/>
      <c r="HH59"/>
      <c r="HI59"/>
      <c r="HJ59"/>
      <c r="HK59"/>
      <c r="HL59"/>
      <c r="HM59"/>
      <c r="HN59"/>
      <c r="HO59"/>
      <c r="HP59"/>
      <c r="HQ59"/>
      <c r="HR59"/>
      <c r="HS59"/>
      <c r="HT59"/>
      <c r="HU59"/>
      <c r="HV59"/>
      <c r="HW59"/>
      <c r="HX59"/>
      <c r="HY59"/>
      <c r="HZ59"/>
      <c r="IA59"/>
      <c r="IB59"/>
      <c r="IC59"/>
      <c r="ID59"/>
      <c r="IE59"/>
      <c r="IF59"/>
      <c r="IG59"/>
      <c r="IH59"/>
      <c r="II59"/>
      <c r="IJ59"/>
      <c r="IK59"/>
      <c r="IL59"/>
      <c r="IM59"/>
      <c r="IN59"/>
      <c r="IO59"/>
      <c r="IP59"/>
      <c r="IQ59"/>
      <c r="IR59"/>
      <c r="IS59"/>
      <c r="IT59"/>
      <c r="IU59"/>
      <c r="IV59"/>
      <c r="IW59"/>
      <c r="IX59"/>
      <c r="IY59"/>
      <c r="IZ59"/>
      <c r="JA59"/>
      <c r="JB59"/>
      <c r="JC59"/>
      <c r="JD59"/>
      <c r="JE59"/>
      <c r="JF59"/>
      <c r="JG59"/>
      <c r="JH59"/>
      <c r="JI59"/>
      <c r="JJ59"/>
      <c r="JK59"/>
      <c r="JL59"/>
      <c r="JM59"/>
      <c r="JN59"/>
      <c r="JO59"/>
      <c r="JP59"/>
      <c r="JQ59"/>
      <c r="JR59"/>
      <c r="JS59"/>
      <c r="JT59"/>
      <c r="JU59"/>
      <c r="JV59"/>
      <c r="JW59"/>
      <c r="JX59"/>
      <c r="JY59"/>
      <c r="JZ59"/>
      <c r="KA59"/>
      <c r="KB59"/>
      <c r="KC59"/>
      <c r="KD59"/>
      <c r="KE59"/>
      <c r="KF59"/>
      <c r="KG59"/>
      <c r="KH59"/>
      <c r="KI59"/>
      <c r="KJ59"/>
      <c r="KK59"/>
      <c r="KL59"/>
      <c r="KM59"/>
      <c r="KN59"/>
      <c r="KO59"/>
      <c r="KP59"/>
      <c r="KQ59"/>
      <c r="KR59"/>
      <c r="KS59"/>
      <c r="KT59"/>
      <c r="KU59"/>
      <c r="KV59"/>
      <c r="KW59"/>
      <c r="KX59"/>
      <c r="KY59"/>
      <c r="KZ59"/>
      <c r="LA59"/>
      <c r="LB59"/>
      <c r="LC59"/>
      <c r="LD59"/>
      <c r="LE59"/>
      <c r="LF59"/>
      <c r="LG59"/>
      <c r="LH59"/>
      <c r="LI59"/>
      <c r="LJ59"/>
      <c r="LK59"/>
      <c r="LL59"/>
      <c r="LM59"/>
      <c r="LN59"/>
      <c r="LO59"/>
      <c r="LP59"/>
      <c r="LQ59"/>
      <c r="LR59"/>
      <c r="LS59"/>
      <c r="LT59"/>
      <c r="LU59"/>
      <c r="LV59"/>
      <c r="LW59"/>
      <c r="LX59"/>
      <c r="LY59"/>
      <c r="LZ59"/>
      <c r="MA59"/>
      <c r="MB59"/>
      <c r="MC59"/>
      <c r="MD59"/>
      <c r="ME59"/>
      <c r="MF59"/>
      <c r="MG59"/>
      <c r="MH59"/>
      <c r="MI59"/>
      <c r="MJ59"/>
      <c r="MK59"/>
      <c r="ML59"/>
      <c r="MM59"/>
      <c r="MN59"/>
      <c r="MO59"/>
      <c r="MP59"/>
      <c r="MQ59"/>
      <c r="MR59"/>
      <c r="MS59"/>
      <c r="MT59"/>
      <c r="MU59"/>
      <c r="MV59"/>
      <c r="MW59"/>
      <c r="MX59"/>
      <c r="MY59"/>
      <c r="MZ59"/>
      <c r="NA59"/>
      <c r="NB59"/>
      <c r="NC59"/>
      <c r="ND59"/>
      <c r="NE59"/>
      <c r="NF59"/>
      <c r="NG59"/>
      <c r="NH59"/>
      <c r="NI59"/>
      <c r="NJ59"/>
      <c r="NK59"/>
      <c r="NL59"/>
      <c r="NM59"/>
      <c r="NN59"/>
      <c r="NO59"/>
      <c r="NP59"/>
      <c r="NQ59"/>
      <c r="NR59"/>
      <c r="NS59"/>
      <c r="NT59"/>
      <c r="NU59"/>
      <c r="NV59"/>
      <c r="NW59"/>
      <c r="NX59"/>
      <c r="NY59"/>
      <c r="NZ59"/>
      <c r="OA59"/>
      <c r="OB59"/>
      <c r="OC59"/>
      <c r="OD59"/>
      <c r="OE59"/>
      <c r="OF59"/>
      <c r="OG59"/>
      <c r="OH59"/>
      <c r="OI59"/>
      <c r="OJ59"/>
      <c r="OK59"/>
      <c r="OL59"/>
      <c r="OM59"/>
      <c r="ON59"/>
      <c r="OO59"/>
      <c r="OP59"/>
      <c r="OQ59"/>
      <c r="OR59"/>
      <c r="OS59"/>
      <c r="OT59"/>
      <c r="OU59"/>
      <c r="OV59"/>
      <c r="OW59"/>
      <c r="OX59"/>
      <c r="OY59"/>
      <c r="OZ59"/>
      <c r="PA59"/>
      <c r="PB59"/>
      <c r="PC59"/>
      <c r="PD59"/>
      <c r="PE59"/>
      <c r="PF59"/>
      <c r="PG59"/>
      <c r="PH59"/>
      <c r="PI59"/>
      <c r="PJ59"/>
      <c r="PK59"/>
      <c r="PL59"/>
      <c r="PM59"/>
      <c r="PN59"/>
      <c r="PO59"/>
      <c r="PP59"/>
      <c r="PQ59"/>
      <c r="PR59"/>
      <c r="PS59"/>
      <c r="PT59"/>
      <c r="PU59"/>
      <c r="PV59"/>
      <c r="PW59"/>
      <c r="PX59"/>
      <c r="PY59"/>
      <c r="PZ59"/>
      <c r="QA59"/>
      <c r="QB59"/>
      <c r="QC59"/>
      <c r="QD59"/>
      <c r="QE59"/>
      <c r="QF59"/>
      <c r="QG59"/>
      <c r="QH59"/>
      <c r="QI59"/>
      <c r="QJ59"/>
      <c r="QK59"/>
      <c r="QL59"/>
      <c r="QM59"/>
      <c r="QN59"/>
      <c r="QO59"/>
      <c r="QP59"/>
      <c r="QQ59"/>
      <c r="QR59"/>
      <c r="QS59"/>
      <c r="QT59"/>
      <c r="QU59"/>
      <c r="QV59"/>
      <c r="QW59"/>
      <c r="QX59"/>
      <c r="QY59"/>
      <c r="QZ59"/>
      <c r="RA59"/>
      <c r="RB59"/>
      <c r="RC59"/>
      <c r="RD59"/>
      <c r="RE59"/>
      <c r="RF59"/>
      <c r="RG59"/>
      <c r="RH59"/>
      <c r="RI59"/>
    </row>
    <row r="60" spans="1:480" s="13" customFormat="1" ht="78" customHeight="1" x14ac:dyDescent="0.25">
      <c r="A60" s="151" t="s">
        <v>50</v>
      </c>
      <c r="B60" s="151" t="s">
        <v>273</v>
      </c>
      <c r="C60" s="34" t="s">
        <v>19</v>
      </c>
      <c r="D60" s="37" t="s">
        <v>245</v>
      </c>
      <c r="E60" s="116" t="s">
        <v>52</v>
      </c>
      <c r="F60" s="152" t="s">
        <v>18</v>
      </c>
      <c r="G60" s="242">
        <v>0.63</v>
      </c>
      <c r="H60" s="76" t="s">
        <v>13</v>
      </c>
      <c r="I60" s="117">
        <v>0</v>
      </c>
      <c r="J60" s="117">
        <v>0</v>
      </c>
      <c r="K60" s="111">
        <v>133005.06</v>
      </c>
      <c r="L60" s="111">
        <v>0</v>
      </c>
      <c r="M60" s="111">
        <v>0</v>
      </c>
      <c r="N60" s="102"/>
      <c r="O60" s="102"/>
      <c r="P60" s="102"/>
      <c r="Q60" s="160"/>
      <c r="R60"/>
      <c r="S60"/>
      <c r="T60"/>
      <c r="U60"/>
      <c r="V60"/>
      <c r="W60"/>
      <c r="X60"/>
      <c r="Y60"/>
      <c r="Z60"/>
      <c r="AA60"/>
      <c r="AB60"/>
      <c r="AC60"/>
      <c r="AD60"/>
      <c r="AE60"/>
      <c r="AF60"/>
      <c r="AG60"/>
      <c r="AH60"/>
      <c r="AI60"/>
      <c r="AJ60"/>
      <c r="AK60"/>
      <c r="AL60"/>
      <c r="AM60"/>
      <c r="AN60"/>
      <c r="AO60"/>
      <c r="AP60"/>
      <c r="AQ60"/>
      <c r="AR60"/>
      <c r="AS60"/>
      <c r="AT60"/>
      <c r="AU60"/>
      <c r="AV60"/>
      <c r="AW60"/>
      <c r="AX60"/>
      <c r="AY60"/>
      <c r="AZ60"/>
      <c r="BA60"/>
      <c r="BB60"/>
      <c r="BC60"/>
      <c r="BD60"/>
      <c r="BE60"/>
      <c r="BF60"/>
      <c r="BG60"/>
      <c r="BH60"/>
      <c r="BI60"/>
      <c r="BJ60"/>
      <c r="BK60"/>
      <c r="BL60"/>
      <c r="BM60"/>
      <c r="BN60"/>
      <c r="BO60"/>
      <c r="BP60"/>
      <c r="BQ60"/>
      <c r="BR60"/>
      <c r="BS60"/>
      <c r="BT60"/>
      <c r="BU60"/>
      <c r="BV60"/>
      <c r="BW60"/>
      <c r="BX60"/>
      <c r="BY60"/>
      <c r="BZ60"/>
      <c r="CA60"/>
      <c r="CB60"/>
      <c r="CC60"/>
      <c r="CD60"/>
      <c r="CE60"/>
      <c r="CF60"/>
      <c r="CG60"/>
      <c r="CH60"/>
      <c r="CI60"/>
      <c r="CJ60"/>
      <c r="CK60"/>
      <c r="CL60"/>
      <c r="CM60"/>
      <c r="CN60"/>
      <c r="CO60"/>
      <c r="CP60"/>
      <c r="CQ60"/>
      <c r="CR60"/>
      <c r="CS60"/>
      <c r="CT60"/>
      <c r="CU60"/>
      <c r="CV60"/>
      <c r="CW60"/>
      <c r="CX60"/>
      <c r="CY60"/>
      <c r="CZ60"/>
      <c r="DA60"/>
      <c r="DB60"/>
      <c r="DC60"/>
      <c r="DD60"/>
      <c r="DE60"/>
      <c r="DF60"/>
      <c r="DG60"/>
      <c r="DH60"/>
      <c r="DI60"/>
      <c r="DJ60"/>
      <c r="DK60"/>
      <c r="DL60"/>
      <c r="DM60"/>
      <c r="DN60"/>
      <c r="DO60"/>
      <c r="DP60"/>
      <c r="DQ60"/>
      <c r="DR60"/>
      <c r="DS60"/>
      <c r="DT60"/>
      <c r="DU60"/>
      <c r="DV60"/>
      <c r="DW60"/>
      <c r="DX60"/>
      <c r="DY60"/>
      <c r="DZ60"/>
      <c r="EA60"/>
      <c r="EB60"/>
      <c r="EC60"/>
      <c r="ED60"/>
      <c r="EE60"/>
      <c r="EF60"/>
      <c r="EG60"/>
      <c r="EH60"/>
      <c r="EI60"/>
      <c r="EJ60"/>
      <c r="EK60"/>
      <c r="EL60"/>
      <c r="EM60"/>
      <c r="EN60"/>
      <c r="EO60"/>
      <c r="EP60"/>
      <c r="EQ60"/>
      <c r="ER60"/>
      <c r="ES60"/>
      <c r="ET60"/>
      <c r="EU60"/>
      <c r="EV60"/>
      <c r="EW60"/>
      <c r="EX60"/>
      <c r="EY60"/>
      <c r="EZ60"/>
      <c r="FA60"/>
      <c r="FB60"/>
      <c r="FC60"/>
      <c r="FD60"/>
      <c r="FE60"/>
      <c r="FF60"/>
      <c r="FG60"/>
      <c r="FH60"/>
      <c r="FI60"/>
      <c r="FJ60"/>
      <c r="FK60"/>
      <c r="FL60"/>
      <c r="FM60"/>
      <c r="FN60"/>
      <c r="FO60"/>
      <c r="FP60"/>
      <c r="FQ60"/>
      <c r="FR60"/>
      <c r="FS60"/>
      <c r="FT60"/>
      <c r="FU60"/>
      <c r="FV60"/>
      <c r="FW60"/>
      <c r="FX60"/>
      <c r="FY60"/>
      <c r="FZ60"/>
      <c r="GA60"/>
      <c r="GB60"/>
      <c r="GC60"/>
      <c r="GD60"/>
      <c r="GE60"/>
      <c r="GF60"/>
      <c r="GG60"/>
      <c r="GH60"/>
      <c r="GI60"/>
      <c r="GJ60"/>
      <c r="GK60"/>
      <c r="GL60"/>
      <c r="GM60"/>
      <c r="GN60"/>
      <c r="GO60"/>
      <c r="GP60"/>
      <c r="GQ60"/>
      <c r="GR60"/>
      <c r="GS60"/>
      <c r="GT60"/>
      <c r="GU60"/>
      <c r="GV60"/>
      <c r="GW60"/>
      <c r="GX60"/>
      <c r="GY60"/>
      <c r="GZ60"/>
      <c r="HA60"/>
      <c r="HB60"/>
      <c r="HC60"/>
      <c r="HD60"/>
      <c r="HE60"/>
      <c r="HF60"/>
      <c r="HG60"/>
      <c r="HH60"/>
      <c r="HI60"/>
      <c r="HJ60"/>
      <c r="HK60"/>
      <c r="HL60"/>
      <c r="HM60"/>
      <c r="HN60"/>
      <c r="HO60"/>
      <c r="HP60"/>
      <c r="HQ60"/>
      <c r="HR60"/>
      <c r="HS60"/>
      <c r="HT60"/>
      <c r="HU60"/>
      <c r="HV60"/>
      <c r="HW60"/>
      <c r="HX60"/>
      <c r="HY60"/>
      <c r="HZ60"/>
      <c r="IA60"/>
      <c r="IB60"/>
      <c r="IC60"/>
      <c r="ID60"/>
      <c r="IE60"/>
      <c r="IF60"/>
      <c r="IG60"/>
      <c r="IH60"/>
      <c r="II60"/>
      <c r="IJ60"/>
      <c r="IK60"/>
      <c r="IL60"/>
      <c r="IM60"/>
      <c r="IN60"/>
      <c r="IO60"/>
      <c r="IP60"/>
      <c r="IQ60"/>
      <c r="IR60"/>
      <c r="IS60"/>
      <c r="IT60"/>
      <c r="IU60"/>
      <c r="IV60"/>
      <c r="IW60"/>
      <c r="IX60"/>
      <c r="IY60"/>
      <c r="IZ60"/>
      <c r="JA60"/>
      <c r="JB60"/>
      <c r="JC60"/>
      <c r="JD60"/>
      <c r="JE60"/>
      <c r="JF60"/>
      <c r="JG60"/>
      <c r="JH60"/>
      <c r="JI60"/>
      <c r="JJ60"/>
      <c r="JK60"/>
      <c r="JL60"/>
      <c r="JM60"/>
      <c r="JN60"/>
      <c r="JO60"/>
      <c r="JP60"/>
      <c r="JQ60"/>
      <c r="JR60"/>
      <c r="JS60"/>
      <c r="JT60"/>
      <c r="JU60"/>
      <c r="JV60"/>
      <c r="JW60"/>
      <c r="JX60"/>
      <c r="JY60"/>
      <c r="JZ60"/>
      <c r="KA60"/>
      <c r="KB60"/>
      <c r="KC60"/>
      <c r="KD60"/>
      <c r="KE60"/>
      <c r="KF60"/>
      <c r="KG60"/>
      <c r="KH60"/>
      <c r="KI60"/>
      <c r="KJ60"/>
      <c r="KK60"/>
      <c r="KL60"/>
      <c r="KM60"/>
      <c r="KN60"/>
      <c r="KO60"/>
      <c r="KP60"/>
      <c r="KQ60"/>
      <c r="KR60"/>
      <c r="KS60"/>
      <c r="KT60"/>
      <c r="KU60"/>
      <c r="KV60"/>
      <c r="KW60"/>
      <c r="KX60"/>
      <c r="KY60"/>
      <c r="KZ60"/>
      <c r="LA60"/>
      <c r="LB60"/>
      <c r="LC60"/>
      <c r="LD60"/>
      <c r="LE60"/>
      <c r="LF60"/>
      <c r="LG60"/>
      <c r="LH60"/>
      <c r="LI60"/>
      <c r="LJ60"/>
      <c r="LK60"/>
      <c r="LL60"/>
      <c r="LM60"/>
      <c r="LN60"/>
      <c r="LO60"/>
      <c r="LP60"/>
      <c r="LQ60"/>
      <c r="LR60"/>
      <c r="LS60"/>
      <c r="LT60"/>
      <c r="LU60"/>
      <c r="LV60"/>
      <c r="LW60"/>
      <c r="LX60"/>
      <c r="LY60"/>
      <c r="LZ60"/>
      <c r="MA60"/>
      <c r="MB60"/>
      <c r="MC60"/>
      <c r="MD60"/>
      <c r="ME60"/>
      <c r="MF60"/>
      <c r="MG60"/>
      <c r="MH60"/>
      <c r="MI60"/>
      <c r="MJ60"/>
      <c r="MK60"/>
      <c r="ML60"/>
      <c r="MM60"/>
      <c r="MN60"/>
      <c r="MO60"/>
      <c r="MP60"/>
      <c r="MQ60"/>
      <c r="MR60"/>
      <c r="MS60"/>
      <c r="MT60"/>
      <c r="MU60"/>
      <c r="MV60"/>
      <c r="MW60"/>
      <c r="MX60"/>
      <c r="MY60"/>
      <c r="MZ60"/>
      <c r="NA60"/>
      <c r="NB60"/>
      <c r="NC60"/>
      <c r="ND60"/>
      <c r="NE60"/>
      <c r="NF60"/>
      <c r="NG60"/>
      <c r="NH60"/>
      <c r="NI60"/>
      <c r="NJ60"/>
      <c r="NK60"/>
      <c r="NL60"/>
      <c r="NM60"/>
      <c r="NN60"/>
      <c r="NO60"/>
      <c r="NP60"/>
      <c r="NQ60"/>
      <c r="NR60"/>
      <c r="NS60"/>
      <c r="NT60"/>
      <c r="NU60"/>
      <c r="NV60"/>
      <c r="NW60"/>
      <c r="NX60"/>
      <c r="NY60"/>
      <c r="NZ60"/>
      <c r="OA60"/>
      <c r="OB60"/>
      <c r="OC60"/>
      <c r="OD60"/>
      <c r="OE60"/>
      <c r="OF60"/>
      <c r="OG60"/>
      <c r="OH60"/>
      <c r="OI60"/>
      <c r="OJ60"/>
      <c r="OK60"/>
      <c r="OL60"/>
      <c r="OM60"/>
      <c r="ON60"/>
      <c r="OO60"/>
      <c r="OP60"/>
      <c r="OQ60"/>
      <c r="OR60"/>
      <c r="OS60"/>
      <c r="OT60"/>
      <c r="OU60"/>
      <c r="OV60"/>
      <c r="OW60"/>
      <c r="OX60"/>
      <c r="OY60"/>
      <c r="OZ60"/>
      <c r="PA60"/>
      <c r="PB60"/>
      <c r="PC60"/>
      <c r="PD60"/>
      <c r="PE60"/>
      <c r="PF60"/>
      <c r="PG60"/>
      <c r="PH60"/>
      <c r="PI60"/>
      <c r="PJ60"/>
      <c r="PK60"/>
      <c r="PL60"/>
      <c r="PM60"/>
      <c r="PN60"/>
      <c r="PO60"/>
      <c r="PP60"/>
      <c r="PQ60"/>
      <c r="PR60"/>
      <c r="PS60"/>
      <c r="PT60"/>
      <c r="PU60"/>
      <c r="PV60"/>
      <c r="PW60"/>
      <c r="PX60"/>
      <c r="PY60"/>
      <c r="PZ60"/>
      <c r="QA60"/>
      <c r="QB60"/>
      <c r="QC60"/>
      <c r="QD60"/>
      <c r="QE60"/>
      <c r="QF60"/>
      <c r="QG60"/>
      <c r="QH60"/>
      <c r="QI60"/>
      <c r="QJ60"/>
      <c r="QK60"/>
      <c r="QL60"/>
      <c r="QM60"/>
      <c r="QN60"/>
      <c r="QO60"/>
      <c r="QP60"/>
      <c r="QQ60"/>
      <c r="QR60"/>
      <c r="QS60"/>
      <c r="QT60"/>
      <c r="QU60"/>
      <c r="QV60"/>
      <c r="QW60"/>
      <c r="QX60"/>
      <c r="QY60"/>
      <c r="QZ60"/>
      <c r="RA60"/>
      <c r="RB60"/>
      <c r="RC60"/>
      <c r="RD60"/>
      <c r="RE60"/>
      <c r="RF60"/>
      <c r="RG60"/>
      <c r="RH60"/>
      <c r="RI60"/>
    </row>
    <row r="61" spans="1:480" ht="71.25" customHeight="1" x14ac:dyDescent="0.25">
      <c r="A61" s="205" t="s">
        <v>50</v>
      </c>
      <c r="B61" s="207">
        <v>84921</v>
      </c>
      <c r="C61" s="207" t="s">
        <v>13</v>
      </c>
      <c r="D61" s="205" t="s">
        <v>53</v>
      </c>
      <c r="E61" s="18" t="s">
        <v>52</v>
      </c>
      <c r="F61" s="12" t="s">
        <v>18</v>
      </c>
      <c r="G61" s="22">
        <f>G64+G90+G174+G195+G184</f>
        <v>24.065000000000001</v>
      </c>
      <c r="H61" s="24" t="s">
        <v>13</v>
      </c>
      <c r="I61" s="22">
        <f>I64+I90+I174+I195</f>
        <v>11.32</v>
      </c>
      <c r="J61" s="22">
        <f>J64+J90+J174+J195</f>
        <v>5.6820000000000004</v>
      </c>
      <c r="K61" s="209">
        <f>K64+K83+K90+K143+K174+K184+K198+K195</f>
        <v>813434.91999999981</v>
      </c>
      <c r="L61" s="209">
        <f>L64+L83+L90+L143+L174+L184+L198+L195</f>
        <v>515945</v>
      </c>
      <c r="M61" s="209">
        <f>M64+M83+M90+M143+M174+M184+M198+M195</f>
        <v>505889.79000000004</v>
      </c>
      <c r="N61" s="52">
        <v>498739.56</v>
      </c>
      <c r="O61" s="52">
        <v>400684</v>
      </c>
      <c r="P61" s="52">
        <v>402955.17</v>
      </c>
      <c r="Q61" s="159"/>
    </row>
    <row r="62" spans="1:480" ht="58.5" customHeight="1" x14ac:dyDescent="0.25">
      <c r="A62" s="206"/>
      <c r="B62" s="208"/>
      <c r="C62" s="208"/>
      <c r="D62" s="206"/>
      <c r="E62" s="18" t="s">
        <v>54</v>
      </c>
      <c r="F62" s="12" t="s">
        <v>55</v>
      </c>
      <c r="G62" s="22">
        <f>G83</f>
        <v>6162</v>
      </c>
      <c r="H62" s="24" t="s">
        <v>13</v>
      </c>
      <c r="I62" s="22">
        <f>I83</f>
        <v>5387</v>
      </c>
      <c r="J62" s="22">
        <f>J83</f>
        <v>0</v>
      </c>
      <c r="K62" s="211"/>
      <c r="L62" s="211"/>
      <c r="M62" s="211"/>
      <c r="N62" s="52"/>
      <c r="O62" s="52"/>
      <c r="P62" s="52"/>
      <c r="R62" s="122"/>
    </row>
    <row r="63" spans="1:480" ht="56.25" customHeight="1" x14ac:dyDescent="0.25">
      <c r="A63" s="206"/>
      <c r="B63" s="208"/>
      <c r="C63" s="208"/>
      <c r="D63" s="206"/>
      <c r="E63" s="18" t="s">
        <v>26</v>
      </c>
      <c r="F63" s="12" t="s">
        <v>27</v>
      </c>
      <c r="G63" s="23">
        <f>G143</f>
        <v>17</v>
      </c>
      <c r="H63" s="24" t="s">
        <v>13</v>
      </c>
      <c r="I63" s="23">
        <f>I143</f>
        <v>3</v>
      </c>
      <c r="J63" s="23">
        <f>J143</f>
        <v>1</v>
      </c>
      <c r="K63" s="212"/>
      <c r="L63" s="212"/>
      <c r="M63" s="212"/>
      <c r="N63" s="52"/>
      <c r="O63" s="52"/>
      <c r="P63" s="52"/>
    </row>
    <row r="64" spans="1:480" ht="73.5" customHeight="1" x14ac:dyDescent="0.25">
      <c r="A64" s="58" t="s">
        <v>13</v>
      </c>
      <c r="B64" s="58" t="s">
        <v>13</v>
      </c>
      <c r="C64" s="58" t="s">
        <v>13</v>
      </c>
      <c r="D64" s="72" t="s">
        <v>56</v>
      </c>
      <c r="E64" s="60" t="s">
        <v>52</v>
      </c>
      <c r="F64" s="61" t="s">
        <v>18</v>
      </c>
      <c r="G64" s="63">
        <f>SUM(G65:G82)</f>
        <v>2.11</v>
      </c>
      <c r="H64" s="64" t="s">
        <v>13</v>
      </c>
      <c r="I64" s="63">
        <f>SUM(I65:I82)</f>
        <v>0.62</v>
      </c>
      <c r="J64" s="63">
        <f>SUM(J65:J81)</f>
        <v>4.4320000000000004</v>
      </c>
      <c r="K64" s="63">
        <f>SUM(K65:K82)</f>
        <v>226028.99000000002</v>
      </c>
      <c r="L64" s="63">
        <f>SUM(L65:L82)</f>
        <v>105432.65</v>
      </c>
      <c r="M64" s="63">
        <f>SUM(M65:M82)</f>
        <v>477889.79000000004</v>
      </c>
      <c r="N64" s="63">
        <f>SUM(N65:N144)</f>
        <v>0</v>
      </c>
      <c r="O64" s="63">
        <f>SUM(O65:O144)</f>
        <v>0</v>
      </c>
      <c r="P64" s="63">
        <f>SUM(P65:P144)</f>
        <v>0</v>
      </c>
      <c r="R64" s="123"/>
    </row>
    <row r="65" spans="1:480" s="13" customFormat="1" ht="67.5" customHeight="1" x14ac:dyDescent="0.25">
      <c r="A65" s="34" t="s">
        <v>50</v>
      </c>
      <c r="B65" s="34" t="s">
        <v>57</v>
      </c>
      <c r="C65" s="34" t="s">
        <v>19</v>
      </c>
      <c r="D65" s="26" t="s">
        <v>335</v>
      </c>
      <c r="E65" s="26" t="s">
        <v>52</v>
      </c>
      <c r="F65" s="27" t="s">
        <v>18</v>
      </c>
      <c r="G65" s="113" t="s">
        <v>195</v>
      </c>
      <c r="H65" s="153">
        <v>45445</v>
      </c>
      <c r="I65" s="28">
        <v>0</v>
      </c>
      <c r="J65" s="28">
        <v>0</v>
      </c>
      <c r="K65" s="242">
        <v>3852.9</v>
      </c>
      <c r="L65" s="28">
        <v>0</v>
      </c>
      <c r="M65" s="28">
        <v>0</v>
      </c>
      <c r="N65" s="52"/>
      <c r="O65" s="52"/>
      <c r="P65" s="75"/>
      <c r="Q65" s="158"/>
      <c r="R65" s="102"/>
      <c r="S65"/>
      <c r="T65"/>
      <c r="U65"/>
      <c r="V65"/>
      <c r="W65"/>
      <c r="X65"/>
      <c r="Y65"/>
      <c r="Z65"/>
      <c r="AA65"/>
      <c r="AB65"/>
      <c r="AC65"/>
      <c r="AD65"/>
      <c r="AE65"/>
      <c r="AF65"/>
      <c r="AG65"/>
      <c r="AH65"/>
      <c r="AI65"/>
      <c r="AJ65"/>
      <c r="AK65"/>
      <c r="AL65"/>
      <c r="AM65"/>
      <c r="AN65"/>
      <c r="AO65"/>
      <c r="AP65"/>
      <c r="AQ65"/>
      <c r="AR65"/>
      <c r="AS65"/>
      <c r="AT65"/>
      <c r="AU65"/>
      <c r="AV65"/>
      <c r="AW65"/>
      <c r="AX65"/>
      <c r="AY65"/>
      <c r="AZ65"/>
      <c r="BA65"/>
      <c r="BB65"/>
      <c r="BC65"/>
      <c r="BD65"/>
      <c r="BE65"/>
      <c r="BF65"/>
      <c r="BG65"/>
      <c r="BH65"/>
      <c r="BI65"/>
      <c r="BJ65"/>
      <c r="BK65"/>
      <c r="BL65"/>
      <c r="BM65"/>
      <c r="BN65"/>
      <c r="BO65"/>
      <c r="BP65"/>
      <c r="BQ65"/>
      <c r="BR65"/>
      <c r="BS65"/>
      <c r="BT65"/>
      <c r="BU65"/>
      <c r="BV65"/>
      <c r="BW65"/>
      <c r="BX65"/>
      <c r="BY65"/>
      <c r="BZ65"/>
      <c r="CA65"/>
      <c r="CB65"/>
      <c r="CC65"/>
      <c r="CD65"/>
      <c r="CE65"/>
      <c r="CF65"/>
      <c r="CG65"/>
      <c r="CH65"/>
      <c r="CI65"/>
      <c r="CJ65"/>
      <c r="CK65"/>
      <c r="CL65"/>
      <c r="CM65"/>
      <c r="CN65"/>
      <c r="CO65"/>
      <c r="CP65"/>
      <c r="CQ65"/>
      <c r="CR65"/>
      <c r="CS65"/>
      <c r="CT65"/>
      <c r="CU65"/>
      <c r="CV65"/>
      <c r="CW65"/>
      <c r="CX65"/>
      <c r="CY65"/>
      <c r="CZ65"/>
      <c r="DA65"/>
      <c r="DB65"/>
      <c r="DC65"/>
      <c r="DD65"/>
      <c r="DE65"/>
      <c r="DF65"/>
      <c r="DG65"/>
      <c r="DH65"/>
      <c r="DI65"/>
      <c r="DJ65"/>
      <c r="DK65"/>
      <c r="DL65"/>
      <c r="DM65"/>
      <c r="DN65"/>
      <c r="DO65"/>
      <c r="DP65"/>
      <c r="DQ65"/>
      <c r="DR65"/>
      <c r="DS65"/>
      <c r="DT65"/>
      <c r="DU65"/>
      <c r="DV65"/>
      <c r="DW65"/>
      <c r="DX65"/>
      <c r="DY65"/>
      <c r="DZ65"/>
      <c r="EA65"/>
      <c r="EB65"/>
      <c r="EC65"/>
      <c r="ED65"/>
      <c r="EE65"/>
      <c r="EF65"/>
      <c r="EG65"/>
      <c r="EH65"/>
      <c r="EI65"/>
      <c r="EJ65"/>
      <c r="EK65"/>
      <c r="EL65"/>
      <c r="EM65"/>
      <c r="EN65"/>
      <c r="EO65"/>
      <c r="EP65"/>
      <c r="EQ65"/>
      <c r="ER65"/>
      <c r="ES65"/>
      <c r="ET65"/>
      <c r="EU65"/>
      <c r="EV65"/>
      <c r="EW65"/>
      <c r="EX65"/>
      <c r="EY65"/>
      <c r="EZ65"/>
      <c r="FA65"/>
      <c r="FB65"/>
      <c r="FC65"/>
      <c r="FD65"/>
      <c r="FE65"/>
      <c r="FF65"/>
      <c r="FG65"/>
      <c r="FH65"/>
      <c r="FI65"/>
      <c r="FJ65"/>
      <c r="FK65"/>
      <c r="FL65"/>
      <c r="FM65"/>
      <c r="FN65"/>
      <c r="FO65"/>
      <c r="FP65"/>
      <c r="FQ65"/>
      <c r="FR65"/>
      <c r="FS65"/>
      <c r="FT65"/>
      <c r="FU65"/>
      <c r="FV65"/>
      <c r="FW65"/>
      <c r="FX65"/>
      <c r="FY65"/>
      <c r="FZ65"/>
      <c r="GA65"/>
      <c r="GB65"/>
      <c r="GC65"/>
      <c r="GD65"/>
      <c r="GE65"/>
      <c r="GF65"/>
      <c r="GG65"/>
      <c r="GH65"/>
      <c r="GI65"/>
      <c r="GJ65"/>
      <c r="GK65"/>
      <c r="GL65"/>
      <c r="GM65"/>
      <c r="GN65"/>
      <c r="GO65"/>
      <c r="GP65"/>
      <c r="GQ65"/>
      <c r="GR65"/>
      <c r="GS65"/>
      <c r="GT65"/>
      <c r="GU65"/>
      <c r="GV65"/>
      <c r="GW65"/>
      <c r="GX65"/>
      <c r="GY65"/>
      <c r="GZ65"/>
      <c r="HA65"/>
      <c r="HB65"/>
      <c r="HC65"/>
      <c r="HD65"/>
      <c r="HE65"/>
      <c r="HF65"/>
      <c r="HG65"/>
      <c r="HH65"/>
      <c r="HI65"/>
      <c r="HJ65"/>
      <c r="HK65"/>
      <c r="HL65"/>
      <c r="HM65"/>
      <c r="HN65"/>
      <c r="HO65"/>
      <c r="HP65"/>
      <c r="HQ65"/>
      <c r="HR65"/>
      <c r="HS65"/>
      <c r="HT65"/>
      <c r="HU65"/>
      <c r="HV65"/>
      <c r="HW65"/>
      <c r="HX65"/>
      <c r="HY65"/>
      <c r="HZ65"/>
      <c r="IA65"/>
      <c r="IB65"/>
      <c r="IC65"/>
      <c r="ID65"/>
      <c r="IE65"/>
      <c r="IF65"/>
      <c r="IG65"/>
      <c r="IH65"/>
      <c r="II65"/>
      <c r="IJ65"/>
      <c r="IK65"/>
      <c r="IL65"/>
      <c r="IM65"/>
      <c r="IN65"/>
      <c r="IO65"/>
      <c r="IP65"/>
      <c r="IQ65"/>
      <c r="IR65"/>
      <c r="IS65"/>
      <c r="IT65"/>
      <c r="IU65"/>
      <c r="IV65"/>
      <c r="IW65"/>
      <c r="IX65"/>
      <c r="IY65"/>
      <c r="IZ65"/>
      <c r="JA65"/>
      <c r="JB65"/>
      <c r="JC65"/>
      <c r="JD65"/>
      <c r="JE65"/>
      <c r="JF65"/>
      <c r="JG65"/>
      <c r="JH65"/>
      <c r="JI65"/>
      <c r="JJ65"/>
      <c r="JK65"/>
      <c r="JL65"/>
      <c r="JM65"/>
      <c r="JN65"/>
      <c r="JO65"/>
      <c r="JP65"/>
      <c r="JQ65"/>
      <c r="JR65"/>
      <c r="JS65"/>
      <c r="JT65"/>
      <c r="JU65"/>
      <c r="JV65"/>
      <c r="JW65"/>
      <c r="JX65"/>
      <c r="JY65"/>
      <c r="JZ65"/>
      <c r="KA65"/>
      <c r="KB65"/>
      <c r="KC65"/>
      <c r="KD65"/>
      <c r="KE65"/>
      <c r="KF65"/>
      <c r="KG65"/>
      <c r="KH65"/>
      <c r="KI65"/>
      <c r="KJ65"/>
      <c r="KK65"/>
      <c r="KL65"/>
      <c r="KM65"/>
      <c r="KN65"/>
      <c r="KO65"/>
      <c r="KP65"/>
      <c r="KQ65"/>
      <c r="KR65"/>
      <c r="KS65"/>
      <c r="KT65"/>
      <c r="KU65"/>
      <c r="KV65"/>
      <c r="KW65"/>
      <c r="KX65"/>
      <c r="KY65"/>
      <c r="KZ65"/>
      <c r="LA65"/>
      <c r="LB65"/>
      <c r="LC65"/>
      <c r="LD65"/>
      <c r="LE65"/>
      <c r="LF65"/>
      <c r="LG65"/>
      <c r="LH65"/>
      <c r="LI65"/>
      <c r="LJ65"/>
      <c r="LK65"/>
      <c r="LL65"/>
      <c r="LM65"/>
      <c r="LN65"/>
      <c r="LO65"/>
      <c r="LP65"/>
      <c r="LQ65"/>
      <c r="LR65"/>
      <c r="LS65"/>
      <c r="LT65"/>
      <c r="LU65"/>
      <c r="LV65"/>
      <c r="LW65"/>
      <c r="LX65"/>
      <c r="LY65"/>
      <c r="LZ65"/>
      <c r="MA65"/>
      <c r="MB65"/>
      <c r="MC65"/>
      <c r="MD65"/>
      <c r="ME65"/>
      <c r="MF65"/>
      <c r="MG65"/>
      <c r="MH65"/>
      <c r="MI65"/>
      <c r="MJ65"/>
      <c r="MK65"/>
      <c r="ML65"/>
      <c r="MM65"/>
      <c r="MN65"/>
      <c r="MO65"/>
      <c r="MP65"/>
      <c r="MQ65"/>
      <c r="MR65"/>
      <c r="MS65"/>
      <c r="MT65"/>
      <c r="MU65"/>
      <c r="MV65"/>
      <c r="MW65"/>
      <c r="MX65"/>
      <c r="MY65"/>
      <c r="MZ65"/>
      <c r="NA65"/>
      <c r="NB65"/>
      <c r="NC65"/>
      <c r="ND65"/>
      <c r="NE65"/>
      <c r="NF65"/>
      <c r="NG65"/>
      <c r="NH65"/>
      <c r="NI65"/>
      <c r="NJ65"/>
      <c r="NK65"/>
      <c r="NL65"/>
      <c r="NM65"/>
      <c r="NN65"/>
      <c r="NO65"/>
      <c r="NP65"/>
      <c r="NQ65"/>
      <c r="NR65"/>
      <c r="NS65"/>
      <c r="NT65"/>
      <c r="NU65"/>
      <c r="NV65"/>
      <c r="NW65"/>
      <c r="NX65"/>
      <c r="NY65"/>
      <c r="NZ65"/>
      <c r="OA65"/>
      <c r="OB65"/>
      <c r="OC65"/>
      <c r="OD65"/>
      <c r="OE65"/>
      <c r="OF65"/>
      <c r="OG65"/>
      <c r="OH65"/>
      <c r="OI65"/>
      <c r="OJ65"/>
      <c r="OK65"/>
      <c r="OL65"/>
      <c r="OM65"/>
      <c r="ON65"/>
      <c r="OO65"/>
      <c r="OP65"/>
      <c r="OQ65"/>
      <c r="OR65"/>
      <c r="OS65"/>
      <c r="OT65"/>
      <c r="OU65"/>
      <c r="OV65"/>
      <c r="OW65"/>
      <c r="OX65"/>
      <c r="OY65"/>
      <c r="OZ65"/>
      <c r="PA65"/>
      <c r="PB65"/>
      <c r="PC65"/>
      <c r="PD65"/>
      <c r="PE65"/>
      <c r="PF65"/>
      <c r="PG65"/>
      <c r="PH65"/>
      <c r="PI65"/>
      <c r="PJ65"/>
      <c r="PK65"/>
      <c r="PL65"/>
      <c r="PM65"/>
      <c r="PN65"/>
      <c r="PO65"/>
      <c r="PP65"/>
      <c r="PQ65"/>
      <c r="PR65"/>
      <c r="PS65"/>
      <c r="PT65"/>
      <c r="PU65"/>
      <c r="PV65"/>
      <c r="PW65"/>
      <c r="PX65"/>
      <c r="PY65"/>
      <c r="PZ65"/>
      <c r="QA65"/>
      <c r="QB65"/>
      <c r="QC65"/>
      <c r="QD65"/>
      <c r="QE65"/>
      <c r="QF65"/>
      <c r="QG65"/>
      <c r="QH65"/>
      <c r="QI65"/>
      <c r="QJ65"/>
      <c r="QK65"/>
      <c r="QL65"/>
      <c r="QM65"/>
      <c r="QN65"/>
      <c r="QO65"/>
      <c r="QP65"/>
      <c r="QQ65"/>
      <c r="QR65"/>
      <c r="QS65"/>
      <c r="QT65"/>
      <c r="QU65"/>
      <c r="QV65"/>
      <c r="QW65"/>
      <c r="QX65"/>
      <c r="QY65"/>
      <c r="QZ65"/>
      <c r="RA65"/>
      <c r="RB65"/>
      <c r="RC65"/>
      <c r="RD65"/>
      <c r="RE65"/>
      <c r="RF65"/>
      <c r="RG65"/>
      <c r="RH65"/>
      <c r="RI65"/>
      <c r="RJ65"/>
      <c r="RK65"/>
      <c r="RL65"/>
    </row>
    <row r="66" spans="1:480" s="13" customFormat="1" ht="66" customHeight="1" x14ac:dyDescent="0.25">
      <c r="A66" s="34" t="s">
        <v>50</v>
      </c>
      <c r="B66" s="34" t="s">
        <v>57</v>
      </c>
      <c r="C66" s="34" t="s">
        <v>19</v>
      </c>
      <c r="D66" s="26" t="s">
        <v>58</v>
      </c>
      <c r="E66" s="26" t="s">
        <v>52</v>
      </c>
      <c r="F66" s="27" t="s">
        <v>18</v>
      </c>
      <c r="G66" s="28">
        <v>0.45</v>
      </c>
      <c r="H66" s="76">
        <v>45472</v>
      </c>
      <c r="I66" s="28">
        <v>0</v>
      </c>
      <c r="J66" s="28">
        <v>0</v>
      </c>
      <c r="K66" s="242">
        <v>49248.79</v>
      </c>
      <c r="L66" s="28">
        <v>0</v>
      </c>
      <c r="M66" s="28">
        <v>0</v>
      </c>
      <c r="N66" s="52"/>
      <c r="O66" s="52"/>
      <c r="P66" s="75"/>
      <c r="Q66" s="158"/>
      <c r="R66"/>
      <c r="S66"/>
      <c r="T66"/>
      <c r="U66"/>
      <c r="V66"/>
      <c r="W66"/>
      <c r="X66"/>
      <c r="Y66"/>
      <c r="Z66"/>
      <c r="AA66"/>
      <c r="AB66"/>
      <c r="AC66"/>
      <c r="AD66"/>
      <c r="AE66"/>
      <c r="AF66"/>
      <c r="AG66"/>
      <c r="AH66"/>
      <c r="AI66"/>
      <c r="AJ66"/>
      <c r="AK66"/>
      <c r="AL66"/>
      <c r="AM66"/>
      <c r="AN66"/>
      <c r="AO66"/>
      <c r="AP66"/>
      <c r="AQ66"/>
      <c r="AR66"/>
      <c r="AS66"/>
      <c r="AT66"/>
      <c r="AU66"/>
      <c r="AV66"/>
      <c r="AW66"/>
      <c r="AX66"/>
      <c r="AY66"/>
      <c r="AZ66"/>
      <c r="BA66"/>
      <c r="BB66"/>
      <c r="BC66"/>
      <c r="BD66"/>
      <c r="BE66"/>
      <c r="BF66"/>
      <c r="BG66"/>
      <c r="BH66"/>
      <c r="BI66"/>
      <c r="BJ66"/>
      <c r="BK66"/>
      <c r="BL66"/>
      <c r="BM66"/>
      <c r="BN66"/>
      <c r="BO66"/>
      <c r="BP66"/>
      <c r="BQ66"/>
      <c r="BR66"/>
      <c r="BS66"/>
      <c r="BT66"/>
      <c r="BU66"/>
      <c r="BV66"/>
      <c r="BW66"/>
      <c r="BX66"/>
      <c r="BY66"/>
      <c r="BZ66"/>
      <c r="CA66"/>
      <c r="CB66"/>
      <c r="CC66"/>
      <c r="CD66"/>
      <c r="CE66"/>
      <c r="CF66"/>
      <c r="CG66"/>
      <c r="CH66"/>
      <c r="CI66"/>
      <c r="CJ66"/>
      <c r="CK66"/>
      <c r="CL66"/>
      <c r="CM66"/>
      <c r="CN66"/>
      <c r="CO66"/>
      <c r="CP66"/>
      <c r="CQ66"/>
      <c r="CR66"/>
      <c r="CS66"/>
      <c r="CT66"/>
      <c r="CU66"/>
      <c r="CV66"/>
      <c r="CW66"/>
      <c r="CX66"/>
      <c r="CY66"/>
      <c r="CZ66"/>
      <c r="DA66"/>
      <c r="DB66"/>
      <c r="DC66"/>
      <c r="DD66"/>
      <c r="DE66"/>
      <c r="DF66"/>
      <c r="DG66"/>
      <c r="DH66"/>
      <c r="DI66"/>
      <c r="DJ66"/>
      <c r="DK66"/>
      <c r="DL66"/>
      <c r="DM66"/>
      <c r="DN66"/>
      <c r="DO66"/>
      <c r="DP66"/>
      <c r="DQ66"/>
      <c r="DR66"/>
      <c r="DS66"/>
      <c r="DT66"/>
      <c r="DU66"/>
      <c r="DV66"/>
      <c r="DW66"/>
      <c r="DX66"/>
      <c r="DY66"/>
      <c r="DZ66"/>
      <c r="EA66"/>
      <c r="EB66"/>
      <c r="EC66"/>
      <c r="ED66"/>
      <c r="EE66"/>
      <c r="EF66"/>
      <c r="EG66"/>
      <c r="EH66"/>
      <c r="EI66"/>
      <c r="EJ66"/>
      <c r="EK66"/>
      <c r="EL66"/>
      <c r="EM66"/>
      <c r="EN66"/>
      <c r="EO66"/>
      <c r="EP66"/>
      <c r="EQ66"/>
      <c r="ER66"/>
      <c r="ES66"/>
      <c r="ET66"/>
      <c r="EU66"/>
      <c r="EV66"/>
      <c r="EW66"/>
      <c r="EX66"/>
      <c r="EY66"/>
      <c r="EZ66"/>
      <c r="FA66"/>
      <c r="FB66"/>
      <c r="FC66"/>
      <c r="FD66"/>
      <c r="FE66"/>
      <c r="FF66"/>
      <c r="FG66"/>
      <c r="FH66"/>
      <c r="FI66"/>
      <c r="FJ66"/>
      <c r="FK66"/>
      <c r="FL66"/>
      <c r="FM66"/>
      <c r="FN66"/>
      <c r="FO66"/>
      <c r="FP66"/>
      <c r="FQ66"/>
      <c r="FR66"/>
      <c r="FS66"/>
      <c r="FT66"/>
      <c r="FU66"/>
      <c r="FV66"/>
      <c r="FW66"/>
      <c r="FX66"/>
      <c r="FY66"/>
      <c r="FZ66"/>
      <c r="GA66"/>
      <c r="GB66"/>
      <c r="GC66"/>
      <c r="GD66"/>
      <c r="GE66"/>
      <c r="GF66"/>
      <c r="GG66"/>
      <c r="GH66"/>
      <c r="GI66"/>
      <c r="GJ66"/>
      <c r="GK66"/>
      <c r="GL66"/>
      <c r="GM66"/>
      <c r="GN66"/>
      <c r="GO66"/>
      <c r="GP66"/>
      <c r="GQ66"/>
      <c r="GR66"/>
      <c r="GS66"/>
      <c r="GT66"/>
      <c r="GU66"/>
      <c r="GV66"/>
      <c r="GW66"/>
      <c r="GX66"/>
      <c r="GY66"/>
      <c r="GZ66"/>
      <c r="HA66"/>
      <c r="HB66"/>
      <c r="HC66"/>
      <c r="HD66"/>
      <c r="HE66"/>
      <c r="HF66"/>
      <c r="HG66"/>
      <c r="HH66"/>
      <c r="HI66"/>
      <c r="HJ66"/>
      <c r="HK66"/>
      <c r="HL66"/>
      <c r="HM66"/>
      <c r="HN66"/>
      <c r="HO66"/>
      <c r="HP66"/>
      <c r="HQ66"/>
      <c r="HR66"/>
      <c r="HS66"/>
      <c r="HT66"/>
      <c r="HU66"/>
      <c r="HV66"/>
      <c r="HW66"/>
      <c r="HX66"/>
      <c r="HY66"/>
      <c r="HZ66"/>
      <c r="IA66"/>
      <c r="IB66"/>
      <c r="IC66"/>
      <c r="ID66"/>
      <c r="IE66"/>
      <c r="IF66"/>
      <c r="IG66"/>
      <c r="IH66"/>
      <c r="II66"/>
      <c r="IJ66"/>
      <c r="IK66"/>
      <c r="IL66"/>
      <c r="IM66"/>
      <c r="IN66"/>
      <c r="IO66"/>
      <c r="IP66"/>
      <c r="IQ66"/>
      <c r="IR66"/>
      <c r="IS66"/>
      <c r="IT66"/>
      <c r="IU66"/>
      <c r="IV66"/>
      <c r="IW66"/>
      <c r="IX66"/>
      <c r="IY66"/>
      <c r="IZ66"/>
      <c r="JA66"/>
      <c r="JB66"/>
      <c r="JC66"/>
      <c r="JD66"/>
      <c r="JE66"/>
      <c r="JF66"/>
      <c r="JG66"/>
      <c r="JH66"/>
      <c r="JI66"/>
      <c r="JJ66"/>
      <c r="JK66"/>
      <c r="JL66"/>
      <c r="JM66"/>
      <c r="JN66"/>
      <c r="JO66"/>
      <c r="JP66"/>
      <c r="JQ66"/>
      <c r="JR66"/>
      <c r="JS66"/>
      <c r="JT66"/>
      <c r="JU66"/>
      <c r="JV66"/>
      <c r="JW66"/>
      <c r="JX66"/>
      <c r="JY66"/>
      <c r="JZ66"/>
      <c r="KA66"/>
      <c r="KB66"/>
      <c r="KC66"/>
      <c r="KD66"/>
      <c r="KE66"/>
      <c r="KF66"/>
      <c r="KG66"/>
      <c r="KH66"/>
      <c r="KI66"/>
      <c r="KJ66"/>
      <c r="KK66"/>
      <c r="KL66"/>
      <c r="KM66"/>
      <c r="KN66"/>
      <c r="KO66"/>
      <c r="KP66"/>
      <c r="KQ66"/>
      <c r="KR66"/>
      <c r="KS66"/>
      <c r="KT66"/>
      <c r="KU66"/>
      <c r="KV66"/>
      <c r="KW66"/>
      <c r="KX66"/>
      <c r="KY66"/>
      <c r="KZ66"/>
      <c r="LA66"/>
      <c r="LB66"/>
      <c r="LC66"/>
      <c r="LD66"/>
      <c r="LE66"/>
      <c r="LF66"/>
      <c r="LG66"/>
      <c r="LH66"/>
      <c r="LI66"/>
      <c r="LJ66"/>
      <c r="LK66"/>
      <c r="LL66"/>
      <c r="LM66"/>
      <c r="LN66"/>
      <c r="LO66"/>
      <c r="LP66"/>
      <c r="LQ66"/>
      <c r="LR66"/>
      <c r="LS66"/>
      <c r="LT66"/>
      <c r="LU66"/>
      <c r="LV66"/>
      <c r="LW66"/>
      <c r="LX66"/>
      <c r="LY66"/>
      <c r="LZ66"/>
      <c r="MA66"/>
      <c r="MB66"/>
      <c r="MC66"/>
      <c r="MD66"/>
      <c r="ME66"/>
      <c r="MF66"/>
      <c r="MG66"/>
      <c r="MH66"/>
      <c r="MI66"/>
      <c r="MJ66"/>
      <c r="MK66"/>
      <c r="ML66"/>
      <c r="MM66"/>
      <c r="MN66"/>
      <c r="MO66"/>
      <c r="MP66"/>
      <c r="MQ66"/>
      <c r="MR66"/>
      <c r="MS66"/>
      <c r="MT66"/>
      <c r="MU66"/>
      <c r="MV66"/>
      <c r="MW66"/>
      <c r="MX66"/>
      <c r="MY66"/>
      <c r="MZ66"/>
      <c r="NA66"/>
      <c r="NB66"/>
      <c r="NC66"/>
      <c r="ND66"/>
      <c r="NE66"/>
      <c r="NF66"/>
      <c r="NG66"/>
      <c r="NH66"/>
      <c r="NI66"/>
      <c r="NJ66"/>
      <c r="NK66"/>
      <c r="NL66"/>
      <c r="NM66"/>
      <c r="NN66"/>
      <c r="NO66"/>
      <c r="NP66"/>
      <c r="NQ66"/>
      <c r="NR66"/>
      <c r="NS66"/>
      <c r="NT66"/>
      <c r="NU66"/>
      <c r="NV66"/>
      <c r="NW66"/>
      <c r="NX66"/>
      <c r="NY66"/>
      <c r="NZ66"/>
      <c r="OA66"/>
      <c r="OB66"/>
      <c r="OC66"/>
      <c r="OD66"/>
      <c r="OE66"/>
      <c r="OF66"/>
      <c r="OG66"/>
      <c r="OH66"/>
      <c r="OI66"/>
      <c r="OJ66"/>
      <c r="OK66"/>
      <c r="OL66"/>
      <c r="OM66"/>
      <c r="ON66"/>
      <c r="OO66"/>
      <c r="OP66"/>
      <c r="OQ66"/>
      <c r="OR66"/>
      <c r="OS66"/>
      <c r="OT66"/>
      <c r="OU66"/>
      <c r="OV66"/>
      <c r="OW66"/>
      <c r="OX66"/>
      <c r="OY66"/>
      <c r="OZ66"/>
      <c r="PA66"/>
      <c r="PB66"/>
      <c r="PC66"/>
      <c r="PD66"/>
      <c r="PE66"/>
      <c r="PF66"/>
      <c r="PG66"/>
      <c r="PH66"/>
      <c r="PI66"/>
      <c r="PJ66"/>
      <c r="PK66"/>
      <c r="PL66"/>
      <c r="PM66"/>
      <c r="PN66"/>
      <c r="PO66"/>
      <c r="PP66"/>
      <c r="PQ66"/>
      <c r="PR66"/>
      <c r="PS66"/>
      <c r="PT66"/>
      <c r="PU66"/>
      <c r="PV66"/>
      <c r="PW66"/>
      <c r="PX66"/>
      <c r="PY66"/>
      <c r="PZ66"/>
      <c r="QA66"/>
      <c r="QB66"/>
      <c r="QC66"/>
      <c r="QD66"/>
      <c r="QE66"/>
      <c r="QF66"/>
      <c r="QG66"/>
      <c r="QH66"/>
      <c r="QI66"/>
      <c r="QJ66"/>
      <c r="QK66"/>
      <c r="QL66"/>
      <c r="QM66"/>
      <c r="QN66"/>
      <c r="QO66"/>
      <c r="QP66"/>
      <c r="QQ66"/>
      <c r="QR66"/>
      <c r="QS66"/>
      <c r="QT66"/>
      <c r="QU66"/>
      <c r="QV66"/>
      <c r="QW66"/>
      <c r="QX66"/>
      <c r="QY66"/>
      <c r="QZ66"/>
      <c r="RA66"/>
      <c r="RB66"/>
      <c r="RC66"/>
      <c r="RD66"/>
      <c r="RE66"/>
      <c r="RF66"/>
      <c r="RG66"/>
      <c r="RH66"/>
      <c r="RI66"/>
      <c r="RJ66"/>
      <c r="RK66"/>
      <c r="RL66"/>
    </row>
    <row r="67" spans="1:480" s="82" customFormat="1" ht="73.5" customHeight="1" x14ac:dyDescent="0.25">
      <c r="A67" s="25" t="s">
        <v>50</v>
      </c>
      <c r="B67" s="25" t="s">
        <v>57</v>
      </c>
      <c r="C67" s="25" t="s">
        <v>19</v>
      </c>
      <c r="D67" s="26" t="s">
        <v>59</v>
      </c>
      <c r="E67" s="26" t="s">
        <v>52</v>
      </c>
      <c r="F67" s="27" t="s">
        <v>18</v>
      </c>
      <c r="G67" s="141">
        <v>0</v>
      </c>
      <c r="H67" s="76" t="s">
        <v>13</v>
      </c>
      <c r="I67" s="89">
        <v>0</v>
      </c>
      <c r="J67" s="89">
        <v>0</v>
      </c>
      <c r="K67" s="242">
        <v>50</v>
      </c>
      <c r="L67" s="28">
        <v>0</v>
      </c>
      <c r="M67" s="28">
        <v>0</v>
      </c>
      <c r="N67" s="81"/>
      <c r="O67" s="81"/>
      <c r="P67" s="81"/>
      <c r="Q67" s="158"/>
      <c r="R67"/>
      <c r="S67"/>
      <c r="T67"/>
      <c r="U67"/>
      <c r="V67"/>
      <c r="W67"/>
      <c r="X67"/>
      <c r="Y67"/>
      <c r="Z67"/>
      <c r="AA67"/>
      <c r="AB67"/>
      <c r="AC67"/>
      <c r="AD67"/>
      <c r="AE67"/>
      <c r="AF67"/>
      <c r="AG67"/>
      <c r="AH67"/>
      <c r="AI67"/>
      <c r="AJ67"/>
      <c r="AK67"/>
      <c r="AL67"/>
      <c r="AM67"/>
      <c r="AN67"/>
      <c r="AO67"/>
      <c r="AP67"/>
      <c r="AQ67"/>
      <c r="AR67"/>
      <c r="AS67"/>
      <c r="AT67"/>
      <c r="AU67"/>
      <c r="AV67"/>
      <c r="AW67"/>
      <c r="AX67"/>
      <c r="AY67"/>
      <c r="AZ67"/>
      <c r="BA67"/>
      <c r="BB67"/>
      <c r="BC67"/>
      <c r="BD67"/>
      <c r="BE67"/>
      <c r="BF67"/>
      <c r="BG67"/>
      <c r="BH67"/>
      <c r="BI67"/>
      <c r="BJ67"/>
      <c r="BK67"/>
      <c r="BL67"/>
      <c r="BM67"/>
      <c r="BN67"/>
      <c r="BO67"/>
      <c r="BP67"/>
      <c r="BQ67"/>
      <c r="BR67"/>
      <c r="BS67"/>
      <c r="BT67"/>
      <c r="BU67"/>
      <c r="BV67"/>
      <c r="BW67"/>
      <c r="BX67"/>
      <c r="BY67"/>
      <c r="BZ67"/>
      <c r="CA67"/>
      <c r="CB67"/>
      <c r="CC67"/>
      <c r="CD67"/>
      <c r="CE67"/>
      <c r="CF67"/>
      <c r="CG67"/>
      <c r="CH67"/>
      <c r="CI67"/>
      <c r="CJ67"/>
      <c r="CK67"/>
      <c r="CL67"/>
      <c r="CM67"/>
      <c r="CN67"/>
      <c r="CO67"/>
      <c r="CP67"/>
      <c r="CQ67"/>
      <c r="CR67"/>
      <c r="CS67"/>
      <c r="CT67"/>
      <c r="CU67"/>
      <c r="CV67"/>
      <c r="CW67"/>
      <c r="CX67"/>
      <c r="CY67"/>
      <c r="CZ67"/>
      <c r="DA67"/>
      <c r="DB67"/>
      <c r="DC67"/>
      <c r="DD67"/>
      <c r="DE67"/>
      <c r="DF67"/>
    </row>
    <row r="68" spans="1:480" s="84" customFormat="1" ht="73.5" customHeight="1" x14ac:dyDescent="0.25">
      <c r="A68" s="25" t="s">
        <v>50</v>
      </c>
      <c r="B68" s="25" t="s">
        <v>57</v>
      </c>
      <c r="C68" s="25" t="s">
        <v>19</v>
      </c>
      <c r="D68" s="26" t="s">
        <v>117</v>
      </c>
      <c r="E68" s="26" t="s">
        <v>52</v>
      </c>
      <c r="F68" s="27" t="s">
        <v>18</v>
      </c>
      <c r="G68" s="89">
        <v>0.42</v>
      </c>
      <c r="H68" s="76">
        <v>45628</v>
      </c>
      <c r="I68" s="89">
        <v>0</v>
      </c>
      <c r="J68" s="28">
        <v>0</v>
      </c>
      <c r="K68" s="247">
        <v>60099.56</v>
      </c>
      <c r="L68" s="28">
        <v>0</v>
      </c>
      <c r="M68" s="28">
        <v>0</v>
      </c>
      <c r="N68" s="83"/>
      <c r="O68" s="83"/>
      <c r="P68" s="83"/>
      <c r="Q68" s="161"/>
      <c r="R68" s="124"/>
      <c r="S68" s="124"/>
      <c r="T68" s="124"/>
      <c r="U68" s="124"/>
      <c r="V68" s="124"/>
      <c r="W68" s="124"/>
      <c r="X68" s="124"/>
      <c r="Y68" s="124"/>
      <c r="Z68" s="124"/>
      <c r="AA68" s="124"/>
      <c r="AB68" s="124"/>
      <c r="AC68" s="124"/>
      <c r="AD68" s="124"/>
      <c r="AE68" s="124"/>
      <c r="AF68" s="124"/>
      <c r="AG68" s="124"/>
      <c r="AH68" s="124"/>
      <c r="AI68" s="124"/>
      <c r="AJ68" s="124"/>
      <c r="AK68" s="124"/>
      <c r="AL68" s="124"/>
      <c r="AM68" s="124"/>
      <c r="AN68" s="124"/>
      <c r="AO68" s="124"/>
      <c r="AP68" s="124"/>
      <c r="AQ68" s="124"/>
      <c r="AR68" s="124"/>
      <c r="AS68" s="124"/>
      <c r="AT68" s="124"/>
      <c r="AU68" s="124"/>
      <c r="AV68" s="124"/>
      <c r="AW68" s="124"/>
      <c r="AX68" s="124"/>
      <c r="AY68" s="124"/>
      <c r="AZ68" s="124"/>
      <c r="BA68" s="124"/>
      <c r="BB68" s="124"/>
      <c r="BC68" s="124"/>
      <c r="BD68" s="124"/>
      <c r="BE68" s="124"/>
      <c r="BF68" s="124"/>
      <c r="BG68" s="124"/>
      <c r="BH68" s="124"/>
      <c r="BI68" s="124"/>
      <c r="BJ68" s="124"/>
      <c r="BK68" s="124"/>
      <c r="BL68" s="124"/>
      <c r="BM68" s="124"/>
      <c r="BN68" s="124"/>
      <c r="BO68" s="124"/>
      <c r="BP68" s="124"/>
      <c r="BQ68" s="124"/>
      <c r="BR68" s="124"/>
      <c r="BS68" s="124"/>
      <c r="BT68" s="124"/>
      <c r="BU68" s="124"/>
      <c r="BV68" s="124"/>
      <c r="BW68" s="124"/>
      <c r="BX68" s="124"/>
      <c r="BY68" s="124"/>
      <c r="BZ68" s="124"/>
      <c r="CA68" s="124"/>
      <c r="CB68" s="124"/>
      <c r="CC68" s="124"/>
      <c r="CD68" s="124"/>
      <c r="CE68" s="124"/>
      <c r="CF68" s="124"/>
      <c r="CG68" s="124"/>
      <c r="CH68" s="124"/>
      <c r="CI68" s="124"/>
      <c r="CJ68" s="124"/>
      <c r="CK68" s="124"/>
      <c r="CL68" s="124"/>
      <c r="CM68" s="124"/>
      <c r="CN68" s="124"/>
      <c r="CO68" s="124"/>
      <c r="CP68" s="124"/>
      <c r="CQ68" s="124"/>
      <c r="CR68" s="124"/>
      <c r="CS68" s="124"/>
      <c r="CT68" s="124"/>
      <c r="CU68" s="124"/>
      <c r="CV68" s="124"/>
      <c r="CW68" s="124"/>
      <c r="CX68" s="124"/>
      <c r="CY68" s="124"/>
      <c r="CZ68" s="124"/>
      <c r="DA68" s="124"/>
      <c r="DB68" s="124"/>
      <c r="DC68" s="124"/>
      <c r="DD68" s="124"/>
      <c r="DE68" s="124"/>
      <c r="DF68" s="124"/>
    </row>
    <row r="69" spans="1:480" s="13" customFormat="1" ht="72" customHeight="1" x14ac:dyDescent="0.25">
      <c r="A69" s="34" t="s">
        <v>50</v>
      </c>
      <c r="B69" s="34" t="s">
        <v>57</v>
      </c>
      <c r="C69" s="34" t="s">
        <v>19</v>
      </c>
      <c r="D69" s="26" t="s">
        <v>336</v>
      </c>
      <c r="E69" s="26" t="s">
        <v>52</v>
      </c>
      <c r="F69" s="27" t="s">
        <v>18</v>
      </c>
      <c r="G69" s="28">
        <v>0</v>
      </c>
      <c r="H69" s="134" t="s">
        <v>13</v>
      </c>
      <c r="I69" s="28">
        <v>0.62</v>
      </c>
      <c r="J69" s="28">
        <v>0</v>
      </c>
      <c r="K69" s="242">
        <v>42848.73</v>
      </c>
      <c r="L69" s="242">
        <v>105432.65</v>
      </c>
      <c r="M69" s="28">
        <v>0</v>
      </c>
      <c r="N69" s="52"/>
      <c r="O69" s="52"/>
      <c r="P69" s="52"/>
      <c r="Q69" s="199"/>
      <c r="R69" s="200"/>
      <c r="S69"/>
      <c r="T69"/>
      <c r="U69"/>
      <c r="V69"/>
      <c r="W69"/>
      <c r="X69"/>
      <c r="Y69"/>
      <c r="Z69"/>
      <c r="AA69"/>
      <c r="AB69"/>
      <c r="AC69"/>
      <c r="AD69"/>
      <c r="AE69"/>
      <c r="AF69"/>
      <c r="AG69"/>
      <c r="AH69"/>
      <c r="AI69"/>
      <c r="AJ69"/>
      <c r="AK69"/>
      <c r="AL69"/>
      <c r="AM69"/>
      <c r="AN69"/>
      <c r="AO69"/>
      <c r="AP69"/>
      <c r="AQ69"/>
      <c r="AR69"/>
      <c r="AS69"/>
      <c r="AT69"/>
      <c r="AU69"/>
      <c r="AV69"/>
      <c r="AW69"/>
      <c r="AX69"/>
      <c r="AY69"/>
      <c r="AZ69"/>
      <c r="BA69"/>
      <c r="BB69"/>
      <c r="BC69"/>
      <c r="BD69"/>
      <c r="BE69"/>
      <c r="BF69"/>
      <c r="BG69"/>
      <c r="BH69"/>
      <c r="BI69"/>
      <c r="BJ69"/>
      <c r="BK69"/>
      <c r="BL69"/>
      <c r="BM69"/>
      <c r="BN69"/>
      <c r="BO69"/>
      <c r="BP69"/>
      <c r="BQ69"/>
      <c r="BR69"/>
      <c r="BS69"/>
      <c r="BT69"/>
      <c r="BU69"/>
      <c r="BV69"/>
      <c r="BW69"/>
      <c r="BX69"/>
      <c r="BY69"/>
      <c r="BZ69"/>
      <c r="CA69"/>
      <c r="CB69"/>
      <c r="CC69"/>
      <c r="CD69"/>
      <c r="CE69"/>
      <c r="CF69"/>
      <c r="CG69"/>
      <c r="CH69"/>
      <c r="CI69"/>
      <c r="CJ69"/>
      <c r="CK69"/>
      <c r="CL69"/>
      <c r="CM69"/>
      <c r="CN69"/>
      <c r="CO69"/>
      <c r="CP69"/>
      <c r="CQ69"/>
      <c r="CR69"/>
      <c r="CS69"/>
      <c r="CT69"/>
      <c r="CU69"/>
      <c r="CV69"/>
      <c r="CW69"/>
      <c r="CX69"/>
      <c r="CY69"/>
      <c r="CZ69"/>
      <c r="DA69"/>
      <c r="DB69"/>
      <c r="DC69"/>
      <c r="DD69"/>
      <c r="DE69"/>
      <c r="DF69"/>
      <c r="DG69"/>
      <c r="DH69"/>
      <c r="DI69"/>
      <c r="DJ69"/>
      <c r="DK69"/>
      <c r="DL69"/>
      <c r="DM69"/>
      <c r="DN69"/>
      <c r="DO69"/>
      <c r="DP69"/>
      <c r="DQ69"/>
      <c r="DR69"/>
      <c r="DS69"/>
      <c r="DT69"/>
      <c r="DU69"/>
      <c r="DV69"/>
      <c r="DW69"/>
      <c r="DX69"/>
      <c r="DY69"/>
      <c r="DZ69"/>
      <c r="EA69"/>
      <c r="EB69"/>
      <c r="EC69"/>
      <c r="ED69"/>
      <c r="EE69"/>
      <c r="EF69"/>
      <c r="EG69"/>
      <c r="EH69"/>
      <c r="EI69"/>
      <c r="EJ69"/>
      <c r="EK69"/>
      <c r="EL69"/>
      <c r="EM69"/>
      <c r="EN69"/>
      <c r="EO69"/>
      <c r="EP69"/>
      <c r="EQ69"/>
      <c r="ER69"/>
      <c r="ES69"/>
      <c r="ET69"/>
      <c r="EU69"/>
      <c r="EV69"/>
      <c r="EW69"/>
      <c r="EX69"/>
      <c r="EY69"/>
      <c r="EZ69"/>
      <c r="FA69"/>
      <c r="FB69"/>
      <c r="FC69"/>
      <c r="FD69"/>
      <c r="FE69"/>
      <c r="FF69"/>
      <c r="FG69"/>
      <c r="FH69"/>
      <c r="FI69"/>
      <c r="FJ69"/>
      <c r="FK69"/>
      <c r="FL69"/>
      <c r="FM69"/>
      <c r="FN69"/>
      <c r="FO69"/>
      <c r="FP69"/>
      <c r="FQ69"/>
      <c r="FR69"/>
      <c r="FS69"/>
      <c r="FT69"/>
      <c r="FU69"/>
      <c r="FV69"/>
      <c r="FW69"/>
      <c r="FX69"/>
      <c r="FY69"/>
      <c r="FZ69"/>
      <c r="GA69"/>
      <c r="GB69"/>
      <c r="GC69"/>
      <c r="GD69"/>
      <c r="GE69"/>
      <c r="GF69"/>
      <c r="GG69"/>
      <c r="GH69"/>
      <c r="GI69"/>
      <c r="GJ69"/>
      <c r="GK69"/>
      <c r="GL69"/>
      <c r="GM69"/>
      <c r="GN69"/>
      <c r="GO69"/>
      <c r="GP69"/>
      <c r="GQ69"/>
      <c r="GR69"/>
      <c r="GS69"/>
      <c r="GT69"/>
      <c r="GU69"/>
      <c r="GV69"/>
      <c r="GW69"/>
      <c r="GX69"/>
      <c r="GY69"/>
      <c r="GZ69"/>
      <c r="HA69"/>
      <c r="HB69"/>
      <c r="HC69"/>
      <c r="HD69"/>
      <c r="HE69"/>
      <c r="HF69"/>
      <c r="HG69"/>
      <c r="HH69"/>
      <c r="HI69"/>
      <c r="HJ69"/>
      <c r="HK69"/>
      <c r="HL69"/>
      <c r="HM69"/>
      <c r="HN69"/>
      <c r="HO69"/>
      <c r="HP69"/>
      <c r="HQ69"/>
      <c r="HR69"/>
      <c r="HS69"/>
      <c r="HT69"/>
      <c r="HU69"/>
      <c r="HV69"/>
      <c r="HW69"/>
      <c r="HX69"/>
      <c r="HY69"/>
      <c r="HZ69"/>
      <c r="IA69"/>
      <c r="IB69"/>
      <c r="IC69"/>
      <c r="ID69"/>
      <c r="IE69"/>
      <c r="IF69"/>
      <c r="IG69"/>
      <c r="IH69"/>
      <c r="II69"/>
      <c r="IJ69"/>
      <c r="IK69"/>
      <c r="IL69"/>
      <c r="IM69"/>
      <c r="IN69"/>
      <c r="IO69"/>
      <c r="IP69"/>
      <c r="IQ69"/>
      <c r="IR69"/>
      <c r="IS69"/>
      <c r="IT69"/>
      <c r="IU69"/>
      <c r="IV69"/>
      <c r="IW69"/>
      <c r="IX69"/>
      <c r="IY69"/>
      <c r="IZ69"/>
      <c r="JA69"/>
      <c r="JB69"/>
      <c r="JC69"/>
      <c r="JD69"/>
      <c r="JE69"/>
      <c r="JF69"/>
      <c r="JG69"/>
      <c r="JH69"/>
      <c r="JI69"/>
      <c r="JJ69"/>
      <c r="JK69"/>
      <c r="JL69"/>
      <c r="JM69"/>
      <c r="JN69"/>
      <c r="JO69"/>
      <c r="JP69"/>
      <c r="JQ69"/>
      <c r="JR69"/>
      <c r="JS69"/>
      <c r="JT69"/>
      <c r="JU69"/>
      <c r="JV69"/>
      <c r="JW69"/>
      <c r="JX69"/>
      <c r="JY69"/>
      <c r="JZ69"/>
      <c r="KA69"/>
      <c r="KB69"/>
      <c r="KC69"/>
      <c r="KD69"/>
      <c r="KE69"/>
      <c r="KF69"/>
      <c r="KG69"/>
      <c r="KH69"/>
      <c r="KI69"/>
      <c r="KJ69"/>
      <c r="KK69"/>
      <c r="KL69"/>
      <c r="KM69"/>
      <c r="KN69"/>
      <c r="KO69"/>
      <c r="KP69"/>
      <c r="KQ69"/>
      <c r="KR69"/>
      <c r="KS69"/>
      <c r="KT69"/>
      <c r="KU69"/>
      <c r="KV69"/>
      <c r="KW69"/>
      <c r="KX69"/>
      <c r="KY69"/>
      <c r="KZ69"/>
      <c r="LA69"/>
      <c r="LB69"/>
      <c r="LC69"/>
      <c r="LD69"/>
      <c r="LE69"/>
      <c r="LF69"/>
      <c r="LG69"/>
      <c r="LH69"/>
      <c r="LI69"/>
      <c r="LJ69"/>
      <c r="LK69"/>
      <c r="LL69"/>
      <c r="LM69"/>
      <c r="LN69"/>
      <c r="LO69"/>
      <c r="LP69"/>
      <c r="LQ69"/>
      <c r="LR69"/>
      <c r="LS69"/>
      <c r="LT69"/>
      <c r="LU69"/>
      <c r="LV69"/>
      <c r="LW69"/>
      <c r="LX69"/>
      <c r="LY69"/>
      <c r="LZ69"/>
      <c r="MA69"/>
      <c r="MB69"/>
      <c r="MC69"/>
      <c r="MD69"/>
      <c r="ME69"/>
      <c r="MF69"/>
      <c r="MG69"/>
      <c r="MH69"/>
      <c r="MI69"/>
      <c r="MJ69"/>
      <c r="MK69"/>
      <c r="ML69"/>
      <c r="MM69"/>
      <c r="MN69"/>
      <c r="MO69"/>
      <c r="MP69"/>
      <c r="MQ69"/>
      <c r="MR69"/>
      <c r="MS69"/>
      <c r="MT69"/>
      <c r="MU69"/>
      <c r="MV69"/>
      <c r="MW69"/>
      <c r="MX69"/>
      <c r="MY69"/>
      <c r="MZ69"/>
      <c r="NA69"/>
      <c r="NB69"/>
      <c r="NC69"/>
      <c r="ND69"/>
      <c r="NE69"/>
      <c r="NF69"/>
      <c r="NG69"/>
      <c r="NH69"/>
      <c r="NI69"/>
      <c r="NJ69"/>
      <c r="NK69"/>
      <c r="NL69"/>
      <c r="NM69"/>
      <c r="NN69"/>
      <c r="NO69"/>
      <c r="NP69"/>
      <c r="NQ69"/>
      <c r="NR69"/>
      <c r="NS69"/>
      <c r="NT69"/>
      <c r="NU69"/>
      <c r="NV69"/>
      <c r="NW69"/>
      <c r="NX69"/>
      <c r="NY69"/>
      <c r="NZ69"/>
      <c r="OA69"/>
      <c r="OB69"/>
      <c r="OC69"/>
      <c r="OD69"/>
      <c r="OE69"/>
      <c r="OF69"/>
      <c r="OG69"/>
      <c r="OH69"/>
      <c r="OI69"/>
      <c r="OJ69"/>
      <c r="OK69"/>
      <c r="OL69"/>
      <c r="OM69"/>
      <c r="ON69"/>
      <c r="OO69"/>
      <c r="OP69"/>
      <c r="OQ69"/>
      <c r="OR69"/>
      <c r="OS69"/>
      <c r="OT69"/>
      <c r="OU69"/>
      <c r="OV69"/>
      <c r="OW69"/>
      <c r="OX69"/>
      <c r="OY69"/>
      <c r="OZ69"/>
      <c r="PA69"/>
      <c r="PB69"/>
      <c r="PC69"/>
      <c r="PD69"/>
      <c r="PE69"/>
      <c r="PF69"/>
      <c r="PG69"/>
      <c r="PH69"/>
      <c r="PI69"/>
      <c r="PJ69"/>
      <c r="PK69"/>
      <c r="PL69"/>
      <c r="PM69"/>
      <c r="PN69"/>
      <c r="PO69"/>
      <c r="PP69"/>
      <c r="PQ69"/>
      <c r="PR69"/>
      <c r="PS69"/>
      <c r="PT69"/>
      <c r="PU69"/>
      <c r="PV69"/>
      <c r="PW69"/>
      <c r="PX69"/>
      <c r="PY69"/>
      <c r="PZ69"/>
      <c r="QA69"/>
      <c r="QB69"/>
      <c r="QC69"/>
      <c r="QD69"/>
      <c r="QE69"/>
      <c r="QF69"/>
      <c r="QG69"/>
      <c r="QH69"/>
      <c r="QI69"/>
      <c r="QJ69"/>
      <c r="QK69"/>
      <c r="QL69"/>
      <c r="QM69"/>
      <c r="QN69"/>
      <c r="QO69"/>
      <c r="QP69"/>
      <c r="QQ69"/>
      <c r="QR69"/>
      <c r="QS69"/>
      <c r="QT69"/>
      <c r="QU69"/>
      <c r="QV69"/>
      <c r="QW69"/>
      <c r="QX69"/>
      <c r="QY69"/>
      <c r="QZ69"/>
      <c r="RA69"/>
      <c r="RB69"/>
      <c r="RC69"/>
      <c r="RD69"/>
      <c r="RE69"/>
      <c r="RF69"/>
      <c r="RG69"/>
      <c r="RH69"/>
      <c r="RI69"/>
      <c r="RJ69"/>
      <c r="RK69"/>
      <c r="RL69"/>
    </row>
    <row r="70" spans="1:480" s="30" customFormat="1" ht="78.75" customHeight="1" x14ac:dyDescent="0.25">
      <c r="A70" s="34" t="s">
        <v>50</v>
      </c>
      <c r="B70" s="34" t="s">
        <v>57</v>
      </c>
      <c r="C70" s="34" t="s">
        <v>19</v>
      </c>
      <c r="D70" s="26" t="s">
        <v>185</v>
      </c>
      <c r="E70" s="26" t="s">
        <v>52</v>
      </c>
      <c r="F70" s="27" t="s">
        <v>18</v>
      </c>
      <c r="G70" s="242">
        <v>1.02</v>
      </c>
      <c r="H70" s="76">
        <v>45648</v>
      </c>
      <c r="I70" s="28">
        <v>0</v>
      </c>
      <c r="J70" s="28">
        <v>0</v>
      </c>
      <c r="K70" s="247">
        <v>44401.65</v>
      </c>
      <c r="L70" s="28">
        <v>0</v>
      </c>
      <c r="M70" s="28">
        <v>0</v>
      </c>
      <c r="N70" s="52"/>
      <c r="O70" s="52"/>
      <c r="P70" s="52"/>
      <c r="Q70" s="159"/>
      <c r="R70" s="29"/>
      <c r="S70" s="29"/>
      <c r="T70" s="29"/>
      <c r="U70" s="29"/>
      <c r="V70" s="29"/>
      <c r="W70" s="29"/>
      <c r="X70" s="29"/>
      <c r="Y70" s="29"/>
      <c r="Z70" s="29"/>
      <c r="AA70" s="29"/>
      <c r="AB70" s="29"/>
      <c r="AC70" s="29"/>
      <c r="AD70" s="29"/>
      <c r="AE70" s="29"/>
      <c r="AF70" s="29"/>
      <c r="AG70" s="29"/>
      <c r="AH70" s="29"/>
      <c r="AI70" s="29"/>
      <c r="AJ70" s="29"/>
      <c r="AK70" s="29"/>
      <c r="AL70" s="29"/>
      <c r="AM70" s="29"/>
      <c r="AN70" s="29"/>
      <c r="AO70" s="29"/>
      <c r="AP70" s="29"/>
      <c r="AQ70" s="29"/>
      <c r="AR70" s="29"/>
      <c r="AS70" s="29"/>
      <c r="AT70" s="29"/>
      <c r="AU70" s="29"/>
      <c r="AV70" s="29"/>
      <c r="AW70" s="29"/>
      <c r="AX70" s="29"/>
      <c r="AY70" s="29"/>
      <c r="AZ70" s="29"/>
      <c r="BA70" s="29"/>
      <c r="BB70" s="29"/>
      <c r="BC70" s="29"/>
      <c r="BD70" s="29"/>
      <c r="BE70" s="29"/>
      <c r="BF70" s="29"/>
      <c r="BG70" s="29"/>
      <c r="BH70" s="29"/>
      <c r="BI70" s="29"/>
      <c r="BJ70" s="29"/>
      <c r="BK70" s="29"/>
      <c r="BL70" s="29"/>
      <c r="BM70" s="29"/>
      <c r="BN70" s="29"/>
      <c r="BO70" s="29"/>
      <c r="BP70" s="29"/>
      <c r="BQ70" s="29"/>
      <c r="BR70" s="29"/>
      <c r="BS70" s="29"/>
      <c r="BT70" s="29"/>
      <c r="BU70" s="29"/>
      <c r="BV70" s="29"/>
      <c r="BW70" s="29"/>
      <c r="BX70" s="29"/>
      <c r="BY70" s="29"/>
      <c r="BZ70" s="29"/>
      <c r="CA70" s="29"/>
      <c r="CB70" s="29"/>
      <c r="CC70" s="29"/>
      <c r="CD70" s="29"/>
      <c r="CE70" s="29"/>
      <c r="CF70" s="29"/>
      <c r="CG70" s="29"/>
      <c r="CH70" s="29"/>
      <c r="CI70" s="29"/>
      <c r="CJ70" s="29"/>
      <c r="CK70" s="29"/>
      <c r="CL70" s="29"/>
      <c r="CM70" s="29"/>
      <c r="CN70" s="29"/>
      <c r="CO70" s="29"/>
      <c r="CP70" s="29"/>
      <c r="CQ70" s="29"/>
      <c r="CR70" s="29"/>
      <c r="CS70" s="29"/>
      <c r="CT70" s="29"/>
      <c r="CU70" s="29"/>
      <c r="CV70" s="29"/>
      <c r="CW70" s="29"/>
      <c r="CX70" s="29"/>
      <c r="CY70" s="29"/>
      <c r="CZ70" s="29"/>
      <c r="DA70" s="29"/>
      <c r="DB70" s="29"/>
      <c r="DC70" s="29"/>
      <c r="DD70" s="29"/>
      <c r="DE70" s="29"/>
      <c r="DF70" s="29"/>
      <c r="DG70" s="29"/>
      <c r="DH70" s="29"/>
      <c r="DI70" s="29"/>
      <c r="DJ70" s="29"/>
      <c r="DK70" s="29"/>
      <c r="DL70" s="29"/>
      <c r="DM70" s="29"/>
      <c r="DN70" s="29"/>
      <c r="DO70" s="29"/>
      <c r="DP70" s="29"/>
      <c r="DQ70" s="29"/>
      <c r="DR70" s="29"/>
      <c r="DS70" s="29"/>
      <c r="DT70" s="29"/>
      <c r="DU70" s="29"/>
      <c r="DV70" s="29"/>
      <c r="DW70" s="29"/>
      <c r="DX70" s="29"/>
      <c r="DY70" s="29"/>
      <c r="DZ70" s="29"/>
      <c r="EA70" s="29"/>
      <c r="EB70" s="29"/>
      <c r="EC70" s="29"/>
      <c r="ED70" s="29"/>
      <c r="EE70" s="29"/>
      <c r="EF70" s="29"/>
      <c r="EG70" s="29"/>
      <c r="EH70" s="29"/>
      <c r="EI70" s="29"/>
      <c r="EJ70" s="29"/>
      <c r="EK70" s="29"/>
      <c r="EL70" s="29"/>
      <c r="EM70" s="29"/>
      <c r="EN70" s="29"/>
      <c r="EO70" s="29"/>
      <c r="EP70" s="29"/>
      <c r="EQ70" s="29"/>
      <c r="ER70" s="29"/>
      <c r="ES70" s="29"/>
      <c r="ET70" s="29"/>
      <c r="EU70" s="29"/>
      <c r="EV70" s="29"/>
      <c r="EW70" s="29"/>
      <c r="EX70" s="29"/>
      <c r="EY70" s="29"/>
      <c r="EZ70" s="29"/>
      <c r="FA70" s="29"/>
      <c r="FB70" s="29"/>
      <c r="FC70" s="29"/>
      <c r="FD70" s="29"/>
      <c r="FE70" s="29"/>
      <c r="FF70" s="29"/>
      <c r="FG70" s="29"/>
      <c r="FH70" s="29"/>
      <c r="FI70" s="29"/>
      <c r="FJ70" s="29"/>
      <c r="FK70" s="29"/>
      <c r="FL70" s="29"/>
      <c r="FM70" s="29"/>
      <c r="FN70" s="29"/>
      <c r="FO70" s="29"/>
      <c r="FP70" s="29"/>
      <c r="FQ70" s="29"/>
      <c r="FR70" s="29"/>
      <c r="FS70" s="29"/>
      <c r="FT70" s="29"/>
      <c r="FU70" s="29"/>
      <c r="FV70" s="29"/>
      <c r="FW70" s="29"/>
      <c r="FX70" s="29"/>
      <c r="FY70" s="29"/>
      <c r="FZ70" s="29"/>
      <c r="GA70" s="29"/>
      <c r="GB70" s="29"/>
      <c r="GC70" s="29"/>
      <c r="GD70" s="29"/>
      <c r="GE70" s="29"/>
      <c r="GF70" s="29"/>
      <c r="GG70" s="29"/>
      <c r="GH70" s="29"/>
      <c r="GI70" s="29"/>
      <c r="GJ70" s="29"/>
      <c r="GK70" s="29"/>
      <c r="GL70" s="29"/>
      <c r="GM70" s="29"/>
      <c r="GN70" s="29"/>
      <c r="GO70" s="29"/>
      <c r="GP70" s="29"/>
      <c r="GQ70" s="29"/>
      <c r="GR70" s="29"/>
      <c r="GS70" s="29"/>
      <c r="GT70" s="29"/>
      <c r="GU70" s="29"/>
      <c r="GV70" s="29"/>
      <c r="GW70" s="29"/>
      <c r="GX70" s="29"/>
      <c r="GY70" s="29"/>
      <c r="GZ70" s="29"/>
      <c r="HA70" s="29"/>
      <c r="HB70" s="29"/>
      <c r="HC70" s="29"/>
      <c r="HD70" s="29"/>
      <c r="HE70" s="29"/>
      <c r="HF70" s="29"/>
      <c r="HG70" s="29"/>
      <c r="HH70" s="29"/>
      <c r="HI70" s="29"/>
      <c r="HJ70" s="29"/>
      <c r="HK70" s="29"/>
      <c r="HL70" s="29"/>
      <c r="HM70" s="29"/>
      <c r="HN70" s="29"/>
      <c r="HO70" s="29"/>
      <c r="HP70" s="29"/>
      <c r="HQ70" s="29"/>
      <c r="HR70" s="29"/>
      <c r="HS70" s="29"/>
      <c r="HT70" s="29"/>
      <c r="HU70" s="29"/>
      <c r="HV70" s="29"/>
      <c r="HW70" s="29"/>
      <c r="HX70" s="29"/>
      <c r="HY70" s="29"/>
      <c r="HZ70" s="29"/>
      <c r="IA70" s="29"/>
      <c r="IB70" s="29"/>
      <c r="IC70" s="29"/>
      <c r="ID70" s="29"/>
      <c r="IE70" s="29"/>
      <c r="IF70" s="29"/>
      <c r="IG70" s="29"/>
      <c r="IH70" s="29"/>
      <c r="II70" s="29"/>
      <c r="IJ70" s="29"/>
      <c r="IK70" s="29"/>
      <c r="IL70" s="29"/>
      <c r="IM70" s="29"/>
      <c r="IN70" s="29"/>
      <c r="IO70" s="29"/>
      <c r="IP70" s="29"/>
      <c r="IQ70" s="29"/>
      <c r="IR70" s="29"/>
      <c r="IS70" s="29"/>
      <c r="IT70" s="29"/>
      <c r="IU70" s="29"/>
      <c r="IV70" s="29"/>
      <c r="IW70" s="29"/>
      <c r="IX70" s="29"/>
      <c r="IY70" s="29"/>
      <c r="IZ70" s="29"/>
      <c r="JA70" s="29"/>
      <c r="JB70" s="29"/>
      <c r="JC70" s="29"/>
      <c r="JD70" s="29"/>
      <c r="JE70" s="29"/>
      <c r="JF70" s="29"/>
      <c r="JG70" s="29"/>
      <c r="JH70" s="29"/>
      <c r="JI70" s="29"/>
      <c r="JJ70" s="29"/>
      <c r="JK70" s="29"/>
      <c r="JL70" s="29"/>
      <c r="JM70" s="29"/>
      <c r="JN70" s="29"/>
      <c r="JO70" s="29"/>
      <c r="JP70" s="29"/>
      <c r="JQ70" s="29"/>
      <c r="JR70" s="29"/>
      <c r="JS70" s="29"/>
      <c r="JT70" s="29"/>
      <c r="JU70" s="29"/>
      <c r="JV70" s="29"/>
      <c r="JW70" s="29"/>
      <c r="JX70" s="29"/>
      <c r="JY70" s="29"/>
      <c r="JZ70" s="29"/>
      <c r="KA70" s="29"/>
      <c r="KB70" s="29"/>
      <c r="KC70" s="29"/>
      <c r="KD70" s="29"/>
      <c r="KE70" s="29"/>
      <c r="KF70" s="29"/>
      <c r="KG70" s="29"/>
      <c r="KH70" s="29"/>
      <c r="KI70" s="29"/>
      <c r="KJ70" s="29"/>
      <c r="KK70" s="29"/>
      <c r="KL70" s="29"/>
      <c r="KM70" s="29"/>
      <c r="KN70" s="29"/>
      <c r="KO70" s="29"/>
      <c r="KP70" s="29"/>
      <c r="KQ70" s="29"/>
      <c r="KR70" s="29"/>
      <c r="KS70" s="29"/>
      <c r="KT70" s="29"/>
      <c r="KU70" s="29"/>
      <c r="KV70" s="29"/>
      <c r="KW70" s="29"/>
      <c r="KX70" s="29"/>
      <c r="KY70" s="29"/>
      <c r="KZ70" s="29"/>
      <c r="LA70" s="29"/>
      <c r="LB70" s="29"/>
      <c r="LC70" s="29"/>
      <c r="LD70" s="29"/>
      <c r="LE70" s="29"/>
      <c r="LF70" s="29"/>
      <c r="LG70" s="29"/>
      <c r="LH70" s="29"/>
      <c r="LI70" s="29"/>
      <c r="LJ70" s="29"/>
      <c r="LK70" s="29"/>
      <c r="LL70" s="29"/>
      <c r="LM70" s="29"/>
      <c r="LN70" s="29"/>
      <c r="LO70" s="29"/>
      <c r="LP70" s="29"/>
      <c r="LQ70" s="29"/>
      <c r="LR70" s="29"/>
      <c r="LS70" s="29"/>
      <c r="LT70" s="29"/>
      <c r="LU70" s="29"/>
      <c r="LV70" s="29"/>
      <c r="LW70" s="29"/>
      <c r="LX70" s="29"/>
      <c r="LY70" s="29"/>
      <c r="LZ70" s="29"/>
      <c r="MA70" s="29"/>
      <c r="MB70" s="29"/>
      <c r="MC70" s="29"/>
      <c r="MD70" s="29"/>
      <c r="ME70" s="29"/>
      <c r="MF70" s="29"/>
      <c r="MG70" s="29"/>
      <c r="MH70" s="29"/>
      <c r="MI70" s="29"/>
      <c r="MJ70" s="29"/>
      <c r="MK70" s="29"/>
      <c r="ML70" s="29"/>
      <c r="MM70" s="29"/>
      <c r="MN70" s="29"/>
      <c r="MO70" s="29"/>
      <c r="MP70" s="29"/>
      <c r="MQ70" s="29"/>
      <c r="MR70" s="29"/>
      <c r="MS70" s="29"/>
      <c r="MT70" s="29"/>
      <c r="MU70" s="29"/>
      <c r="MV70" s="29"/>
      <c r="MW70" s="29"/>
      <c r="MX70" s="29"/>
      <c r="MY70" s="29"/>
      <c r="MZ70" s="29"/>
      <c r="NA70" s="29"/>
      <c r="NB70" s="29"/>
      <c r="NC70" s="29"/>
      <c r="ND70" s="29"/>
      <c r="NE70" s="29"/>
      <c r="NF70" s="29"/>
      <c r="NG70" s="29"/>
      <c r="NH70" s="29"/>
      <c r="NI70" s="29"/>
      <c r="NJ70" s="29"/>
      <c r="NK70" s="29"/>
      <c r="NL70" s="29"/>
      <c r="NM70" s="29"/>
      <c r="NN70" s="29"/>
      <c r="NO70" s="29"/>
      <c r="NP70" s="29"/>
      <c r="NQ70" s="29"/>
      <c r="NR70" s="29"/>
      <c r="NS70" s="29"/>
      <c r="NT70" s="29"/>
      <c r="NU70" s="29"/>
      <c r="NV70" s="29"/>
      <c r="NW70" s="29"/>
      <c r="NX70" s="29"/>
      <c r="NY70" s="29"/>
      <c r="NZ70" s="29"/>
      <c r="OA70" s="29"/>
      <c r="OB70" s="29"/>
      <c r="OC70" s="29"/>
      <c r="OD70" s="29"/>
      <c r="OE70" s="29"/>
      <c r="OF70" s="29"/>
      <c r="OG70" s="29"/>
      <c r="OH70" s="29"/>
      <c r="OI70" s="29"/>
      <c r="OJ70" s="29"/>
      <c r="OK70" s="29"/>
      <c r="OL70" s="29"/>
      <c r="OM70" s="29"/>
      <c r="ON70" s="29"/>
      <c r="OO70" s="29"/>
      <c r="OP70" s="29"/>
      <c r="OQ70" s="29"/>
      <c r="OR70" s="29"/>
      <c r="OS70" s="29"/>
      <c r="OT70" s="29"/>
      <c r="OU70" s="29"/>
      <c r="OV70" s="29"/>
      <c r="OW70" s="29"/>
      <c r="OX70" s="29"/>
      <c r="OY70" s="29"/>
      <c r="OZ70" s="29"/>
      <c r="PA70" s="29"/>
      <c r="PB70" s="29"/>
      <c r="PC70" s="29"/>
      <c r="PD70" s="29"/>
      <c r="PE70" s="29"/>
      <c r="PF70" s="29"/>
      <c r="PG70" s="29"/>
      <c r="PH70" s="29"/>
      <c r="PI70" s="29"/>
      <c r="PJ70" s="29"/>
      <c r="PK70" s="29"/>
      <c r="PL70" s="29"/>
      <c r="PM70" s="29"/>
      <c r="PN70" s="29"/>
      <c r="PO70" s="29"/>
      <c r="PP70" s="29"/>
      <c r="PQ70" s="29"/>
      <c r="PR70" s="29"/>
      <c r="PS70" s="29"/>
      <c r="PT70" s="29"/>
      <c r="PU70" s="29"/>
      <c r="PV70" s="29"/>
      <c r="PW70" s="29"/>
      <c r="PX70" s="29"/>
      <c r="PY70" s="29"/>
      <c r="PZ70" s="29"/>
      <c r="QA70" s="29"/>
      <c r="QB70" s="29"/>
      <c r="QC70" s="29"/>
      <c r="QD70" s="29"/>
      <c r="QE70" s="29"/>
      <c r="QF70" s="29"/>
      <c r="QG70" s="29"/>
      <c r="QH70" s="29"/>
      <c r="QI70" s="29"/>
      <c r="QJ70" s="29"/>
      <c r="QK70" s="29"/>
      <c r="QL70" s="29"/>
      <c r="QM70" s="29"/>
      <c r="QN70" s="29"/>
      <c r="QO70" s="29"/>
      <c r="QP70" s="29"/>
      <c r="QQ70" s="29"/>
      <c r="QR70" s="29"/>
      <c r="QS70" s="29"/>
      <c r="QT70" s="29"/>
      <c r="QU70" s="29"/>
      <c r="QV70" s="29"/>
      <c r="QW70" s="29"/>
      <c r="QX70" s="29"/>
      <c r="QY70" s="29"/>
      <c r="QZ70" s="29"/>
      <c r="RA70" s="29"/>
      <c r="RB70" s="29"/>
      <c r="RC70" s="29"/>
      <c r="RD70" s="29"/>
      <c r="RE70" s="29"/>
      <c r="RF70" s="29"/>
      <c r="RG70" s="29"/>
      <c r="RH70" s="29"/>
      <c r="RI70" s="29"/>
      <c r="RJ70" s="29"/>
      <c r="RK70" s="29"/>
      <c r="RL70" s="29"/>
    </row>
    <row r="71" spans="1:480" s="30" customFormat="1" ht="78.75" customHeight="1" x14ac:dyDescent="0.25">
      <c r="A71" s="34" t="s">
        <v>50</v>
      </c>
      <c r="B71" s="34" t="s">
        <v>57</v>
      </c>
      <c r="C71" s="34" t="s">
        <v>19</v>
      </c>
      <c r="D71" s="26" t="s">
        <v>280</v>
      </c>
      <c r="E71" s="26" t="s">
        <v>52</v>
      </c>
      <c r="F71" s="27" t="s">
        <v>18</v>
      </c>
      <c r="G71" s="243">
        <v>0.15</v>
      </c>
      <c r="H71" s="76" t="s">
        <v>13</v>
      </c>
      <c r="I71" s="141">
        <v>0</v>
      </c>
      <c r="J71" s="28">
        <v>0</v>
      </c>
      <c r="K71" s="247">
        <v>11369.17</v>
      </c>
      <c r="L71" s="28">
        <v>0</v>
      </c>
      <c r="M71" s="28">
        <v>0</v>
      </c>
      <c r="N71" s="52"/>
      <c r="O71" s="52"/>
      <c r="P71" s="52"/>
      <c r="Q71" s="158"/>
      <c r="R71" s="29"/>
      <c r="S71" s="29"/>
      <c r="T71" s="29"/>
      <c r="U71" s="29"/>
      <c r="V71" s="29"/>
      <c r="W71" s="29"/>
      <c r="X71" s="29"/>
      <c r="Y71" s="29"/>
      <c r="Z71" s="29"/>
      <c r="AA71" s="29"/>
      <c r="AB71" s="29"/>
      <c r="AC71" s="29"/>
      <c r="AD71" s="29"/>
      <c r="AE71" s="29"/>
      <c r="AF71" s="29"/>
      <c r="AG71" s="29"/>
      <c r="AH71" s="29"/>
      <c r="AI71" s="29"/>
      <c r="AJ71" s="29"/>
      <c r="AK71" s="29"/>
      <c r="AL71" s="29"/>
      <c r="AM71" s="29"/>
      <c r="AN71" s="29"/>
      <c r="AO71" s="29"/>
      <c r="AP71" s="29"/>
      <c r="AQ71" s="29"/>
      <c r="AR71" s="29"/>
      <c r="AS71" s="29"/>
      <c r="AT71" s="29"/>
      <c r="AU71" s="29"/>
      <c r="AV71" s="29"/>
      <c r="AW71" s="29"/>
      <c r="AX71" s="29"/>
      <c r="AY71" s="29"/>
      <c r="AZ71" s="29"/>
      <c r="BA71" s="29"/>
      <c r="BB71" s="29"/>
      <c r="BC71" s="29"/>
      <c r="BD71" s="29"/>
      <c r="BE71" s="29"/>
      <c r="BF71" s="29"/>
      <c r="BG71" s="29"/>
      <c r="BH71" s="29"/>
      <c r="BI71" s="29"/>
      <c r="BJ71" s="29"/>
      <c r="BK71" s="29"/>
      <c r="BL71" s="29"/>
      <c r="BM71" s="29"/>
      <c r="BN71" s="29"/>
      <c r="BO71" s="29"/>
      <c r="BP71" s="29"/>
      <c r="BQ71" s="29"/>
      <c r="BR71" s="29"/>
      <c r="BS71" s="29"/>
      <c r="BT71" s="29"/>
      <c r="BU71" s="29"/>
      <c r="BV71" s="29"/>
      <c r="BW71" s="29"/>
      <c r="BX71" s="29"/>
      <c r="BY71" s="29"/>
      <c r="BZ71" s="29"/>
      <c r="CA71" s="29"/>
      <c r="CB71" s="29"/>
      <c r="CC71" s="29"/>
      <c r="CD71" s="29"/>
      <c r="CE71" s="29"/>
      <c r="CF71" s="29"/>
      <c r="CG71" s="29"/>
      <c r="CH71" s="29"/>
      <c r="CI71" s="29"/>
      <c r="CJ71" s="29"/>
      <c r="CK71" s="29"/>
      <c r="CL71" s="29"/>
      <c r="CM71" s="29"/>
      <c r="CN71" s="29"/>
      <c r="CO71" s="29"/>
      <c r="CP71" s="29"/>
      <c r="CQ71" s="29"/>
      <c r="CR71" s="29"/>
      <c r="CS71" s="29"/>
      <c r="CT71" s="29"/>
      <c r="CU71" s="29"/>
      <c r="CV71" s="29"/>
      <c r="CW71" s="29"/>
      <c r="CX71" s="29"/>
      <c r="CY71" s="29"/>
      <c r="CZ71" s="29"/>
      <c r="DA71" s="29"/>
      <c r="DB71" s="29"/>
      <c r="DC71" s="29"/>
      <c r="DD71" s="29"/>
      <c r="DE71" s="29"/>
      <c r="DF71" s="29"/>
      <c r="DG71" s="29"/>
      <c r="DH71" s="29"/>
      <c r="DI71" s="29"/>
      <c r="DJ71" s="29"/>
      <c r="DK71" s="29"/>
      <c r="DL71" s="29"/>
      <c r="DM71" s="29"/>
      <c r="DN71" s="29"/>
      <c r="DO71" s="29"/>
      <c r="DP71" s="29"/>
      <c r="DQ71" s="29"/>
      <c r="DR71" s="29"/>
      <c r="DS71" s="29"/>
      <c r="DT71" s="29"/>
      <c r="DU71" s="29"/>
      <c r="DV71" s="29"/>
      <c r="DW71" s="29"/>
      <c r="DX71" s="29"/>
      <c r="DY71" s="29"/>
      <c r="DZ71" s="29"/>
      <c r="EA71" s="29"/>
      <c r="EB71" s="29"/>
      <c r="EC71" s="29"/>
      <c r="ED71" s="29"/>
      <c r="EE71" s="29"/>
      <c r="EF71" s="29"/>
      <c r="EG71" s="29"/>
      <c r="EH71" s="29"/>
      <c r="EI71" s="29"/>
      <c r="EJ71" s="29"/>
      <c r="EK71" s="29"/>
      <c r="EL71" s="29"/>
      <c r="EM71" s="29"/>
      <c r="EN71" s="29"/>
      <c r="EO71" s="29"/>
      <c r="EP71" s="29"/>
      <c r="EQ71" s="29"/>
      <c r="ER71" s="29"/>
      <c r="ES71" s="29"/>
      <c r="ET71" s="29"/>
      <c r="EU71" s="29"/>
      <c r="EV71" s="29"/>
      <c r="EW71" s="29"/>
      <c r="EX71" s="29"/>
      <c r="EY71" s="29"/>
      <c r="EZ71" s="29"/>
      <c r="FA71" s="29"/>
      <c r="FB71" s="29"/>
      <c r="FC71" s="29"/>
      <c r="FD71" s="29"/>
      <c r="FE71" s="29"/>
      <c r="FF71" s="29"/>
      <c r="FG71" s="29"/>
      <c r="FH71" s="29"/>
      <c r="FI71" s="29"/>
      <c r="FJ71" s="29"/>
      <c r="FK71" s="29"/>
      <c r="FL71" s="29"/>
      <c r="FM71" s="29"/>
      <c r="FN71" s="29"/>
      <c r="FO71" s="29"/>
      <c r="FP71" s="29"/>
      <c r="FQ71" s="29"/>
      <c r="FR71" s="29"/>
      <c r="FS71" s="29"/>
      <c r="FT71" s="29"/>
      <c r="FU71" s="29"/>
      <c r="FV71" s="29"/>
      <c r="FW71" s="29"/>
      <c r="FX71" s="29"/>
      <c r="FY71" s="29"/>
      <c r="FZ71" s="29"/>
      <c r="GA71" s="29"/>
      <c r="GB71" s="29"/>
      <c r="GC71" s="29"/>
      <c r="GD71" s="29"/>
      <c r="GE71" s="29"/>
      <c r="GF71" s="29"/>
      <c r="GG71" s="29"/>
      <c r="GH71" s="29"/>
      <c r="GI71" s="29"/>
      <c r="GJ71" s="29"/>
      <c r="GK71" s="29"/>
      <c r="GL71" s="29"/>
      <c r="GM71" s="29"/>
      <c r="GN71" s="29"/>
      <c r="GO71" s="29"/>
      <c r="GP71" s="29"/>
      <c r="GQ71" s="29"/>
      <c r="GR71" s="29"/>
      <c r="GS71" s="29"/>
      <c r="GT71" s="29"/>
      <c r="GU71" s="29"/>
      <c r="GV71" s="29"/>
      <c r="GW71" s="29"/>
      <c r="GX71" s="29"/>
      <c r="GY71" s="29"/>
      <c r="GZ71" s="29"/>
      <c r="HA71" s="29"/>
      <c r="HB71" s="29"/>
      <c r="HC71" s="29"/>
      <c r="HD71" s="29"/>
      <c r="HE71" s="29"/>
      <c r="HF71" s="29"/>
      <c r="HG71" s="29"/>
      <c r="HH71" s="29"/>
      <c r="HI71" s="29"/>
      <c r="HJ71" s="29"/>
      <c r="HK71" s="29"/>
      <c r="HL71" s="29"/>
      <c r="HM71" s="29"/>
      <c r="HN71" s="29"/>
      <c r="HO71" s="29"/>
      <c r="HP71" s="29"/>
      <c r="HQ71" s="29"/>
      <c r="HR71" s="29"/>
      <c r="HS71" s="29"/>
      <c r="HT71" s="29"/>
      <c r="HU71" s="29"/>
      <c r="HV71" s="29"/>
      <c r="HW71" s="29"/>
      <c r="HX71" s="29"/>
      <c r="HY71" s="29"/>
      <c r="HZ71" s="29"/>
      <c r="IA71" s="29"/>
      <c r="IB71" s="29"/>
      <c r="IC71" s="29"/>
      <c r="ID71" s="29"/>
      <c r="IE71" s="29"/>
      <c r="IF71" s="29"/>
      <c r="IG71" s="29"/>
      <c r="IH71" s="29"/>
      <c r="II71" s="29"/>
      <c r="IJ71" s="29"/>
      <c r="IK71" s="29"/>
      <c r="IL71" s="29"/>
      <c r="IM71" s="29"/>
      <c r="IN71" s="29"/>
      <c r="IO71" s="29"/>
      <c r="IP71" s="29"/>
      <c r="IQ71" s="29"/>
      <c r="IR71" s="29"/>
      <c r="IS71" s="29"/>
      <c r="IT71" s="29"/>
      <c r="IU71" s="29"/>
      <c r="IV71" s="29"/>
      <c r="IW71" s="29"/>
      <c r="IX71" s="29"/>
      <c r="IY71" s="29"/>
      <c r="IZ71" s="29"/>
      <c r="JA71" s="29"/>
      <c r="JB71" s="29"/>
      <c r="JC71" s="29"/>
      <c r="JD71" s="29"/>
      <c r="JE71" s="29"/>
      <c r="JF71" s="29"/>
      <c r="JG71" s="29"/>
      <c r="JH71" s="29"/>
      <c r="JI71" s="29"/>
      <c r="JJ71" s="29"/>
      <c r="JK71" s="29"/>
      <c r="JL71" s="29"/>
      <c r="JM71" s="29"/>
      <c r="JN71" s="29"/>
      <c r="JO71" s="29"/>
      <c r="JP71" s="29"/>
      <c r="JQ71" s="29"/>
      <c r="JR71" s="29"/>
      <c r="JS71" s="29"/>
      <c r="JT71" s="29"/>
      <c r="JU71" s="29"/>
      <c r="JV71" s="29"/>
      <c r="JW71" s="29"/>
      <c r="JX71" s="29"/>
      <c r="JY71" s="29"/>
      <c r="JZ71" s="29"/>
      <c r="KA71" s="29"/>
      <c r="KB71" s="29"/>
      <c r="KC71" s="29"/>
      <c r="KD71" s="29"/>
      <c r="KE71" s="29"/>
      <c r="KF71" s="29"/>
      <c r="KG71" s="29"/>
      <c r="KH71" s="29"/>
      <c r="KI71" s="29"/>
      <c r="KJ71" s="29"/>
      <c r="KK71" s="29"/>
      <c r="KL71" s="29"/>
      <c r="KM71" s="29"/>
      <c r="KN71" s="29"/>
      <c r="KO71" s="29"/>
      <c r="KP71" s="29"/>
      <c r="KQ71" s="29"/>
      <c r="KR71" s="29"/>
      <c r="KS71" s="29"/>
      <c r="KT71" s="29"/>
      <c r="KU71" s="29"/>
      <c r="KV71" s="29"/>
      <c r="KW71" s="29"/>
      <c r="KX71" s="29"/>
      <c r="KY71" s="29"/>
      <c r="KZ71" s="29"/>
      <c r="LA71" s="29"/>
      <c r="LB71" s="29"/>
      <c r="LC71" s="29"/>
      <c r="LD71" s="29"/>
      <c r="LE71" s="29"/>
      <c r="LF71" s="29"/>
      <c r="LG71" s="29"/>
      <c r="LH71" s="29"/>
      <c r="LI71" s="29"/>
      <c r="LJ71" s="29"/>
      <c r="LK71" s="29"/>
      <c r="LL71" s="29"/>
      <c r="LM71" s="29"/>
      <c r="LN71" s="29"/>
      <c r="LO71" s="29"/>
      <c r="LP71" s="29"/>
      <c r="LQ71" s="29"/>
      <c r="LR71" s="29"/>
      <c r="LS71" s="29"/>
      <c r="LT71" s="29"/>
      <c r="LU71" s="29"/>
      <c r="LV71" s="29"/>
      <c r="LW71" s="29"/>
      <c r="LX71" s="29"/>
      <c r="LY71" s="29"/>
      <c r="LZ71" s="29"/>
      <c r="MA71" s="29"/>
      <c r="MB71" s="29"/>
      <c r="MC71" s="29"/>
      <c r="MD71" s="29"/>
      <c r="ME71" s="29"/>
      <c r="MF71" s="29"/>
      <c r="MG71" s="29"/>
      <c r="MH71" s="29"/>
      <c r="MI71" s="29"/>
      <c r="MJ71" s="29"/>
      <c r="MK71" s="29"/>
      <c r="ML71" s="29"/>
      <c r="MM71" s="29"/>
      <c r="MN71" s="29"/>
      <c r="MO71" s="29"/>
      <c r="MP71" s="29"/>
      <c r="MQ71" s="29"/>
      <c r="MR71" s="29"/>
      <c r="MS71" s="29"/>
      <c r="MT71" s="29"/>
      <c r="MU71" s="29"/>
      <c r="MV71" s="29"/>
      <c r="MW71" s="29"/>
      <c r="MX71" s="29"/>
      <c r="MY71" s="29"/>
      <c r="MZ71" s="29"/>
      <c r="NA71" s="29"/>
      <c r="NB71" s="29"/>
      <c r="NC71" s="29"/>
      <c r="ND71" s="29"/>
      <c r="NE71" s="29"/>
      <c r="NF71" s="29"/>
      <c r="NG71" s="29"/>
      <c r="NH71" s="29"/>
      <c r="NI71" s="29"/>
      <c r="NJ71" s="29"/>
      <c r="NK71" s="29"/>
      <c r="NL71" s="29"/>
      <c r="NM71" s="29"/>
      <c r="NN71" s="29"/>
      <c r="NO71" s="29"/>
      <c r="NP71" s="29"/>
      <c r="NQ71" s="29"/>
      <c r="NR71" s="29"/>
      <c r="NS71" s="29"/>
      <c r="NT71" s="29"/>
      <c r="NU71" s="29"/>
      <c r="NV71" s="29"/>
      <c r="NW71" s="29"/>
      <c r="NX71" s="29"/>
      <c r="NY71" s="29"/>
      <c r="NZ71" s="29"/>
      <c r="OA71" s="29"/>
      <c r="OB71" s="29"/>
      <c r="OC71" s="29"/>
      <c r="OD71" s="29"/>
      <c r="OE71" s="29"/>
      <c r="OF71" s="29"/>
      <c r="OG71" s="29"/>
      <c r="OH71" s="29"/>
      <c r="OI71" s="29"/>
      <c r="OJ71" s="29"/>
      <c r="OK71" s="29"/>
      <c r="OL71" s="29"/>
      <c r="OM71" s="29"/>
      <c r="ON71" s="29"/>
      <c r="OO71" s="29"/>
      <c r="OP71" s="29"/>
      <c r="OQ71" s="29"/>
      <c r="OR71" s="29"/>
      <c r="OS71" s="29"/>
      <c r="OT71" s="29"/>
      <c r="OU71" s="29"/>
      <c r="OV71" s="29"/>
      <c r="OW71" s="29"/>
      <c r="OX71" s="29"/>
      <c r="OY71" s="29"/>
      <c r="OZ71" s="29"/>
      <c r="PA71" s="29"/>
      <c r="PB71" s="29"/>
      <c r="PC71" s="29"/>
      <c r="PD71" s="29"/>
      <c r="PE71" s="29"/>
      <c r="PF71" s="29"/>
      <c r="PG71" s="29"/>
      <c r="PH71" s="29"/>
      <c r="PI71" s="29"/>
      <c r="PJ71" s="29"/>
      <c r="PK71" s="29"/>
      <c r="PL71" s="29"/>
      <c r="PM71" s="29"/>
      <c r="PN71" s="29"/>
      <c r="PO71" s="29"/>
      <c r="PP71" s="29"/>
      <c r="PQ71" s="29"/>
      <c r="PR71" s="29"/>
      <c r="PS71" s="29"/>
      <c r="PT71" s="29"/>
      <c r="PU71" s="29"/>
      <c r="PV71" s="29"/>
      <c r="PW71" s="29"/>
      <c r="PX71" s="29"/>
      <c r="PY71" s="29"/>
      <c r="PZ71" s="29"/>
      <c r="QA71" s="29"/>
      <c r="QB71" s="29"/>
      <c r="QC71" s="29"/>
      <c r="QD71" s="29"/>
      <c r="QE71" s="29"/>
      <c r="QF71" s="29"/>
      <c r="QG71" s="29"/>
      <c r="QH71" s="29"/>
      <c r="QI71" s="29"/>
      <c r="QJ71" s="29"/>
      <c r="QK71" s="29"/>
      <c r="QL71" s="29"/>
      <c r="QM71" s="29"/>
      <c r="QN71" s="29"/>
      <c r="QO71" s="29"/>
      <c r="QP71" s="29"/>
      <c r="QQ71" s="29"/>
      <c r="QR71" s="29"/>
      <c r="QS71" s="29"/>
      <c r="QT71" s="29"/>
      <c r="QU71" s="29"/>
      <c r="QV71" s="29"/>
      <c r="QW71" s="29"/>
      <c r="QX71" s="29"/>
      <c r="QY71" s="29"/>
      <c r="QZ71" s="29"/>
      <c r="RA71" s="29"/>
      <c r="RB71" s="29"/>
      <c r="RC71" s="29"/>
      <c r="RD71" s="29"/>
      <c r="RE71" s="29"/>
      <c r="RF71" s="29"/>
      <c r="RG71" s="29"/>
      <c r="RH71" s="29"/>
      <c r="RI71" s="29"/>
      <c r="RJ71" s="29"/>
      <c r="RK71" s="29"/>
      <c r="RL71" s="29"/>
    </row>
    <row r="72" spans="1:480" s="30" customFormat="1" ht="78.75" customHeight="1" x14ac:dyDescent="0.25">
      <c r="A72" s="34" t="s">
        <v>50</v>
      </c>
      <c r="B72" s="34" t="s">
        <v>57</v>
      </c>
      <c r="C72" s="34" t="s">
        <v>19</v>
      </c>
      <c r="D72" s="169" t="s">
        <v>306</v>
      </c>
      <c r="E72" s="26" t="s">
        <v>52</v>
      </c>
      <c r="F72" s="27" t="s">
        <v>18</v>
      </c>
      <c r="G72" s="141">
        <v>0</v>
      </c>
      <c r="H72" s="135" t="s">
        <v>13</v>
      </c>
      <c r="I72" s="33">
        <v>0</v>
      </c>
      <c r="J72" s="28">
        <v>0</v>
      </c>
      <c r="K72" s="247">
        <v>50</v>
      </c>
      <c r="L72" s="28">
        <v>0</v>
      </c>
      <c r="M72" s="28">
        <v>0</v>
      </c>
      <c r="N72" s="52"/>
      <c r="O72" s="52"/>
      <c r="P72" s="52"/>
      <c r="Q72" s="158"/>
      <c r="R72" s="29"/>
      <c r="S72" s="29"/>
      <c r="T72" s="29"/>
      <c r="U72" s="29"/>
      <c r="V72" s="29"/>
      <c r="W72" s="29"/>
      <c r="X72" s="29"/>
      <c r="Y72" s="29"/>
      <c r="Z72" s="29"/>
      <c r="AA72" s="29"/>
      <c r="AB72" s="29"/>
      <c r="AC72" s="29"/>
      <c r="AD72" s="29"/>
      <c r="AE72" s="29"/>
      <c r="AF72" s="29"/>
      <c r="AG72" s="29"/>
      <c r="AH72" s="29"/>
      <c r="AI72" s="29"/>
      <c r="AJ72" s="29"/>
      <c r="AK72" s="29"/>
      <c r="AL72" s="29"/>
      <c r="AM72" s="29"/>
      <c r="AN72" s="29"/>
      <c r="AO72" s="29"/>
      <c r="AP72" s="29"/>
      <c r="AQ72" s="29"/>
      <c r="AR72" s="29"/>
      <c r="AS72" s="29"/>
      <c r="AT72" s="29"/>
      <c r="AU72" s="29"/>
      <c r="AV72" s="29"/>
      <c r="AW72" s="29"/>
      <c r="AX72" s="29"/>
      <c r="AY72" s="29"/>
      <c r="AZ72" s="29"/>
      <c r="BA72" s="29"/>
      <c r="BB72" s="29"/>
      <c r="BC72" s="29"/>
      <c r="BD72" s="29"/>
      <c r="BE72" s="29"/>
      <c r="BF72" s="29"/>
      <c r="BG72" s="29"/>
      <c r="BH72" s="29"/>
      <c r="BI72" s="29"/>
      <c r="BJ72" s="29"/>
      <c r="BK72" s="29"/>
      <c r="BL72" s="29"/>
      <c r="BM72" s="29"/>
      <c r="BN72" s="29"/>
      <c r="BO72" s="29"/>
      <c r="BP72" s="29"/>
      <c r="BQ72" s="29"/>
      <c r="BR72" s="29"/>
      <c r="BS72" s="29"/>
      <c r="BT72" s="29"/>
      <c r="BU72" s="29"/>
      <c r="BV72" s="29"/>
      <c r="BW72" s="29"/>
      <c r="BX72" s="29"/>
      <c r="BY72" s="29"/>
      <c r="BZ72" s="29"/>
      <c r="CA72" s="29"/>
      <c r="CB72" s="29"/>
      <c r="CC72" s="29"/>
      <c r="CD72" s="29"/>
      <c r="CE72" s="29"/>
      <c r="CF72" s="29"/>
      <c r="CG72" s="29"/>
      <c r="CH72" s="29"/>
      <c r="CI72" s="29"/>
      <c r="CJ72" s="29"/>
      <c r="CK72" s="29"/>
      <c r="CL72" s="29"/>
      <c r="CM72" s="29"/>
      <c r="CN72" s="29"/>
      <c r="CO72" s="29"/>
      <c r="CP72" s="29"/>
      <c r="CQ72" s="29"/>
      <c r="CR72" s="29"/>
      <c r="CS72" s="29"/>
      <c r="CT72" s="29"/>
      <c r="CU72" s="29"/>
      <c r="CV72" s="29"/>
      <c r="CW72" s="29"/>
      <c r="CX72" s="29"/>
      <c r="CY72" s="29"/>
      <c r="CZ72" s="29"/>
      <c r="DA72" s="29"/>
      <c r="DB72" s="29"/>
      <c r="DC72" s="29"/>
      <c r="DD72" s="29"/>
      <c r="DE72" s="29"/>
      <c r="DF72" s="29"/>
      <c r="DG72" s="29"/>
      <c r="DH72" s="29"/>
      <c r="DI72" s="29"/>
      <c r="DJ72" s="29"/>
      <c r="DK72" s="29"/>
      <c r="DL72" s="29"/>
      <c r="DM72" s="29"/>
      <c r="DN72" s="29"/>
      <c r="DO72" s="29"/>
      <c r="DP72" s="29"/>
      <c r="DQ72" s="29"/>
      <c r="DR72" s="29"/>
      <c r="DS72" s="29"/>
      <c r="DT72" s="29"/>
      <c r="DU72" s="29"/>
      <c r="DV72" s="29"/>
      <c r="DW72" s="29"/>
      <c r="DX72" s="29"/>
      <c r="DY72" s="29"/>
      <c r="DZ72" s="29"/>
      <c r="EA72" s="29"/>
      <c r="EB72" s="29"/>
      <c r="EC72" s="29"/>
      <c r="ED72" s="29"/>
      <c r="EE72" s="29"/>
      <c r="EF72" s="29"/>
      <c r="EG72" s="29"/>
      <c r="EH72" s="29"/>
      <c r="EI72" s="29"/>
      <c r="EJ72" s="29"/>
      <c r="EK72" s="29"/>
      <c r="EL72" s="29"/>
      <c r="EM72" s="29"/>
      <c r="EN72" s="29"/>
      <c r="EO72" s="29"/>
      <c r="EP72" s="29"/>
      <c r="EQ72" s="29"/>
      <c r="ER72" s="29"/>
      <c r="ES72" s="29"/>
      <c r="ET72" s="29"/>
      <c r="EU72" s="29"/>
      <c r="EV72" s="29"/>
      <c r="EW72" s="29"/>
      <c r="EX72" s="29"/>
      <c r="EY72" s="29"/>
      <c r="EZ72" s="29"/>
      <c r="FA72" s="29"/>
      <c r="FB72" s="29"/>
      <c r="FC72" s="29"/>
      <c r="FD72" s="29"/>
      <c r="FE72" s="29"/>
      <c r="FF72" s="29"/>
      <c r="FG72" s="29"/>
      <c r="FH72" s="29"/>
      <c r="FI72" s="29"/>
      <c r="FJ72" s="29"/>
      <c r="FK72" s="29"/>
      <c r="FL72" s="29"/>
      <c r="FM72" s="29"/>
      <c r="FN72" s="29"/>
      <c r="FO72" s="29"/>
      <c r="FP72" s="29"/>
      <c r="FQ72" s="29"/>
      <c r="FR72" s="29"/>
      <c r="FS72" s="29"/>
      <c r="FT72" s="29"/>
      <c r="FU72" s="29"/>
      <c r="FV72" s="29"/>
      <c r="FW72" s="29"/>
      <c r="FX72" s="29"/>
      <c r="FY72" s="29"/>
      <c r="FZ72" s="29"/>
      <c r="GA72" s="29"/>
      <c r="GB72" s="29"/>
      <c r="GC72" s="29"/>
      <c r="GD72" s="29"/>
      <c r="GE72" s="29"/>
      <c r="GF72" s="29"/>
      <c r="GG72" s="29"/>
      <c r="GH72" s="29"/>
      <c r="GI72" s="29"/>
      <c r="GJ72" s="29"/>
      <c r="GK72" s="29"/>
      <c r="GL72" s="29"/>
      <c r="GM72" s="29"/>
      <c r="GN72" s="29"/>
      <c r="GO72" s="29"/>
      <c r="GP72" s="29"/>
      <c r="GQ72" s="29"/>
      <c r="GR72" s="29"/>
      <c r="GS72" s="29"/>
      <c r="GT72" s="29"/>
      <c r="GU72" s="29"/>
      <c r="GV72" s="29"/>
      <c r="GW72" s="29"/>
      <c r="GX72" s="29"/>
      <c r="GY72" s="29"/>
      <c r="GZ72" s="29"/>
      <c r="HA72" s="29"/>
      <c r="HB72" s="29"/>
      <c r="HC72" s="29"/>
      <c r="HD72" s="29"/>
      <c r="HE72" s="29"/>
      <c r="HF72" s="29"/>
      <c r="HG72" s="29"/>
      <c r="HH72" s="29"/>
      <c r="HI72" s="29"/>
      <c r="HJ72" s="29"/>
      <c r="HK72" s="29"/>
      <c r="HL72" s="29"/>
      <c r="HM72" s="29"/>
      <c r="HN72" s="29"/>
      <c r="HO72" s="29"/>
      <c r="HP72" s="29"/>
      <c r="HQ72" s="29"/>
      <c r="HR72" s="29"/>
      <c r="HS72" s="29"/>
      <c r="HT72" s="29"/>
      <c r="HU72" s="29"/>
      <c r="HV72" s="29"/>
      <c r="HW72" s="29"/>
      <c r="HX72" s="29"/>
      <c r="HY72" s="29"/>
      <c r="HZ72" s="29"/>
      <c r="IA72" s="29"/>
      <c r="IB72" s="29"/>
      <c r="IC72" s="29"/>
      <c r="ID72" s="29"/>
      <c r="IE72" s="29"/>
      <c r="IF72" s="29"/>
      <c r="IG72" s="29"/>
      <c r="IH72" s="29"/>
      <c r="II72" s="29"/>
      <c r="IJ72" s="29"/>
      <c r="IK72" s="29"/>
      <c r="IL72" s="29"/>
      <c r="IM72" s="29"/>
      <c r="IN72" s="29"/>
      <c r="IO72" s="29"/>
      <c r="IP72" s="29"/>
      <c r="IQ72" s="29"/>
      <c r="IR72" s="29"/>
      <c r="IS72" s="29"/>
      <c r="IT72" s="29"/>
      <c r="IU72" s="29"/>
      <c r="IV72" s="29"/>
      <c r="IW72" s="29"/>
      <c r="IX72" s="29"/>
      <c r="IY72" s="29"/>
      <c r="IZ72" s="29"/>
      <c r="JA72" s="29"/>
      <c r="JB72" s="29"/>
      <c r="JC72" s="29"/>
      <c r="JD72" s="29"/>
      <c r="JE72" s="29"/>
      <c r="JF72" s="29"/>
      <c r="JG72" s="29"/>
      <c r="JH72" s="29"/>
      <c r="JI72" s="29"/>
      <c r="JJ72" s="29"/>
      <c r="JK72" s="29"/>
      <c r="JL72" s="29"/>
      <c r="JM72" s="29"/>
      <c r="JN72" s="29"/>
      <c r="JO72" s="29"/>
      <c r="JP72" s="29"/>
      <c r="JQ72" s="29"/>
      <c r="JR72" s="29"/>
      <c r="JS72" s="29"/>
      <c r="JT72" s="29"/>
      <c r="JU72" s="29"/>
      <c r="JV72" s="29"/>
      <c r="JW72" s="29"/>
      <c r="JX72" s="29"/>
      <c r="JY72" s="29"/>
      <c r="JZ72" s="29"/>
      <c r="KA72" s="29"/>
      <c r="KB72" s="29"/>
      <c r="KC72" s="29"/>
      <c r="KD72" s="29"/>
      <c r="KE72" s="29"/>
      <c r="KF72" s="29"/>
      <c r="KG72" s="29"/>
      <c r="KH72" s="29"/>
      <c r="KI72" s="29"/>
      <c r="KJ72" s="29"/>
      <c r="KK72" s="29"/>
      <c r="KL72" s="29"/>
      <c r="KM72" s="29"/>
      <c r="KN72" s="29"/>
      <c r="KO72" s="29"/>
      <c r="KP72" s="29"/>
      <c r="KQ72" s="29"/>
      <c r="KR72" s="29"/>
      <c r="KS72" s="29"/>
      <c r="KT72" s="29"/>
      <c r="KU72" s="29"/>
      <c r="KV72" s="29"/>
      <c r="KW72" s="29"/>
      <c r="KX72" s="29"/>
      <c r="KY72" s="29"/>
      <c r="KZ72" s="29"/>
      <c r="LA72" s="29"/>
      <c r="LB72" s="29"/>
      <c r="LC72" s="29"/>
      <c r="LD72" s="29"/>
      <c r="LE72" s="29"/>
      <c r="LF72" s="29"/>
      <c r="LG72" s="29"/>
      <c r="LH72" s="29"/>
      <c r="LI72" s="29"/>
      <c r="LJ72" s="29"/>
      <c r="LK72" s="29"/>
      <c r="LL72" s="29"/>
      <c r="LM72" s="29"/>
      <c r="LN72" s="29"/>
      <c r="LO72" s="29"/>
      <c r="LP72" s="29"/>
      <c r="LQ72" s="29"/>
      <c r="LR72" s="29"/>
      <c r="LS72" s="29"/>
      <c r="LT72" s="29"/>
      <c r="LU72" s="29"/>
      <c r="LV72" s="29"/>
      <c r="LW72" s="29"/>
      <c r="LX72" s="29"/>
      <c r="LY72" s="29"/>
      <c r="LZ72" s="29"/>
      <c r="MA72" s="29"/>
      <c r="MB72" s="29"/>
      <c r="MC72" s="29"/>
      <c r="MD72" s="29"/>
      <c r="ME72" s="29"/>
      <c r="MF72" s="29"/>
      <c r="MG72" s="29"/>
      <c r="MH72" s="29"/>
      <c r="MI72" s="29"/>
      <c r="MJ72" s="29"/>
      <c r="MK72" s="29"/>
      <c r="ML72" s="29"/>
      <c r="MM72" s="29"/>
      <c r="MN72" s="29"/>
      <c r="MO72" s="29"/>
      <c r="MP72" s="29"/>
      <c r="MQ72" s="29"/>
      <c r="MR72" s="29"/>
      <c r="MS72" s="29"/>
      <c r="MT72" s="29"/>
      <c r="MU72" s="29"/>
      <c r="MV72" s="29"/>
      <c r="MW72" s="29"/>
      <c r="MX72" s="29"/>
      <c r="MY72" s="29"/>
      <c r="MZ72" s="29"/>
      <c r="NA72" s="29"/>
      <c r="NB72" s="29"/>
      <c r="NC72" s="29"/>
      <c r="ND72" s="29"/>
      <c r="NE72" s="29"/>
      <c r="NF72" s="29"/>
      <c r="NG72" s="29"/>
      <c r="NH72" s="29"/>
      <c r="NI72" s="29"/>
      <c r="NJ72" s="29"/>
      <c r="NK72" s="29"/>
      <c r="NL72" s="29"/>
      <c r="NM72" s="29"/>
      <c r="NN72" s="29"/>
      <c r="NO72" s="29"/>
      <c r="NP72" s="29"/>
      <c r="NQ72" s="29"/>
      <c r="NR72" s="29"/>
      <c r="NS72" s="29"/>
      <c r="NT72" s="29"/>
      <c r="NU72" s="29"/>
      <c r="NV72" s="29"/>
      <c r="NW72" s="29"/>
      <c r="NX72" s="29"/>
      <c r="NY72" s="29"/>
      <c r="NZ72" s="29"/>
      <c r="OA72" s="29"/>
      <c r="OB72" s="29"/>
      <c r="OC72" s="29"/>
      <c r="OD72" s="29"/>
      <c r="OE72" s="29"/>
      <c r="OF72" s="29"/>
      <c r="OG72" s="29"/>
      <c r="OH72" s="29"/>
      <c r="OI72" s="29"/>
      <c r="OJ72" s="29"/>
      <c r="OK72" s="29"/>
      <c r="OL72" s="29"/>
      <c r="OM72" s="29"/>
      <c r="ON72" s="29"/>
      <c r="OO72" s="29"/>
      <c r="OP72" s="29"/>
      <c r="OQ72" s="29"/>
      <c r="OR72" s="29"/>
      <c r="OS72" s="29"/>
      <c r="OT72" s="29"/>
      <c r="OU72" s="29"/>
      <c r="OV72" s="29"/>
      <c r="OW72" s="29"/>
      <c r="OX72" s="29"/>
      <c r="OY72" s="29"/>
      <c r="OZ72" s="29"/>
      <c r="PA72" s="29"/>
      <c r="PB72" s="29"/>
      <c r="PC72" s="29"/>
      <c r="PD72" s="29"/>
      <c r="PE72" s="29"/>
      <c r="PF72" s="29"/>
      <c r="PG72" s="29"/>
      <c r="PH72" s="29"/>
      <c r="PI72" s="29"/>
      <c r="PJ72" s="29"/>
      <c r="PK72" s="29"/>
      <c r="PL72" s="29"/>
      <c r="PM72" s="29"/>
      <c r="PN72" s="29"/>
      <c r="PO72" s="29"/>
      <c r="PP72" s="29"/>
      <c r="PQ72" s="29"/>
      <c r="PR72" s="29"/>
      <c r="PS72" s="29"/>
      <c r="PT72" s="29"/>
      <c r="PU72" s="29"/>
      <c r="PV72" s="29"/>
      <c r="PW72" s="29"/>
      <c r="PX72" s="29"/>
      <c r="PY72" s="29"/>
      <c r="PZ72" s="29"/>
      <c r="QA72" s="29"/>
      <c r="QB72" s="29"/>
      <c r="QC72" s="29"/>
      <c r="QD72" s="29"/>
      <c r="QE72" s="29"/>
      <c r="QF72" s="29"/>
      <c r="QG72" s="29"/>
      <c r="QH72" s="29"/>
      <c r="QI72" s="29"/>
      <c r="QJ72" s="29"/>
      <c r="QK72" s="29"/>
      <c r="QL72" s="29"/>
      <c r="QM72" s="29"/>
      <c r="QN72" s="29"/>
      <c r="QO72" s="29"/>
      <c r="QP72" s="29"/>
      <c r="QQ72" s="29"/>
      <c r="QR72" s="29"/>
      <c r="QS72" s="29"/>
      <c r="QT72" s="29"/>
      <c r="QU72" s="29"/>
      <c r="QV72" s="29"/>
      <c r="QW72" s="29"/>
      <c r="QX72" s="29"/>
      <c r="QY72" s="29"/>
      <c r="QZ72" s="29"/>
      <c r="RA72" s="29"/>
      <c r="RB72" s="29"/>
      <c r="RC72" s="29"/>
      <c r="RD72" s="29"/>
      <c r="RE72" s="29"/>
      <c r="RF72" s="29"/>
      <c r="RG72" s="29"/>
      <c r="RH72" s="29"/>
      <c r="RI72" s="29"/>
      <c r="RJ72" s="29"/>
      <c r="RK72" s="29"/>
      <c r="RL72" s="29"/>
    </row>
    <row r="73" spans="1:480" s="30" customFormat="1" ht="78.75" customHeight="1" x14ac:dyDescent="0.25">
      <c r="A73" s="34" t="s">
        <v>50</v>
      </c>
      <c r="B73" s="34" t="s">
        <v>57</v>
      </c>
      <c r="C73" s="34" t="s">
        <v>19</v>
      </c>
      <c r="D73" s="26" t="s">
        <v>270</v>
      </c>
      <c r="E73" s="26" t="s">
        <v>52</v>
      </c>
      <c r="F73" s="27" t="s">
        <v>18</v>
      </c>
      <c r="G73" s="141">
        <v>0</v>
      </c>
      <c r="H73" s="135" t="s">
        <v>13</v>
      </c>
      <c r="I73" s="33">
        <v>0</v>
      </c>
      <c r="J73" s="28">
        <v>0</v>
      </c>
      <c r="K73" s="247">
        <v>50</v>
      </c>
      <c r="L73" s="28">
        <v>0</v>
      </c>
      <c r="M73" s="28">
        <v>0</v>
      </c>
      <c r="N73" s="52"/>
      <c r="O73" s="52"/>
      <c r="P73" s="52"/>
      <c r="Q73" s="158"/>
      <c r="R73" s="29"/>
      <c r="S73" s="29"/>
      <c r="T73" s="29"/>
      <c r="U73" s="29"/>
      <c r="V73" s="29"/>
      <c r="W73" s="29"/>
      <c r="X73" s="29"/>
      <c r="Y73" s="29"/>
      <c r="Z73" s="29"/>
      <c r="AA73" s="29"/>
      <c r="AB73" s="29"/>
      <c r="AC73" s="29"/>
      <c r="AD73" s="29"/>
      <c r="AE73" s="29"/>
      <c r="AF73" s="29"/>
      <c r="AG73" s="29"/>
      <c r="AH73" s="29"/>
      <c r="AI73" s="29"/>
      <c r="AJ73" s="29"/>
      <c r="AK73" s="29"/>
      <c r="AL73" s="29"/>
      <c r="AM73" s="29"/>
      <c r="AN73" s="29"/>
      <c r="AO73" s="29"/>
      <c r="AP73" s="29"/>
      <c r="AQ73" s="29"/>
      <c r="AR73" s="29"/>
      <c r="AS73" s="29"/>
      <c r="AT73" s="29"/>
      <c r="AU73" s="29"/>
      <c r="AV73" s="29"/>
      <c r="AW73" s="29"/>
      <c r="AX73" s="29"/>
      <c r="AY73" s="29"/>
      <c r="AZ73" s="29"/>
      <c r="BA73" s="29"/>
      <c r="BB73" s="29"/>
      <c r="BC73" s="29"/>
      <c r="BD73" s="29"/>
      <c r="BE73" s="29"/>
      <c r="BF73" s="29"/>
      <c r="BG73" s="29"/>
      <c r="BH73" s="29"/>
      <c r="BI73" s="29"/>
      <c r="BJ73" s="29"/>
      <c r="BK73" s="29"/>
      <c r="BL73" s="29"/>
      <c r="BM73" s="29"/>
      <c r="BN73" s="29"/>
      <c r="BO73" s="29"/>
      <c r="BP73" s="29"/>
      <c r="BQ73" s="29"/>
      <c r="BR73" s="29"/>
      <c r="BS73" s="29"/>
      <c r="BT73" s="29"/>
      <c r="BU73" s="29"/>
      <c r="BV73" s="29"/>
      <c r="BW73" s="29"/>
      <c r="BX73" s="29"/>
      <c r="BY73" s="29"/>
      <c r="BZ73" s="29"/>
      <c r="CA73" s="29"/>
      <c r="CB73" s="29"/>
      <c r="CC73" s="29"/>
      <c r="CD73" s="29"/>
      <c r="CE73" s="29"/>
      <c r="CF73" s="29"/>
      <c r="CG73" s="29"/>
      <c r="CH73" s="29"/>
      <c r="CI73" s="29"/>
      <c r="CJ73" s="29"/>
      <c r="CK73" s="29"/>
      <c r="CL73" s="29"/>
      <c r="CM73" s="29"/>
      <c r="CN73" s="29"/>
      <c r="CO73" s="29"/>
      <c r="CP73" s="29"/>
      <c r="CQ73" s="29"/>
      <c r="CR73" s="29"/>
      <c r="CS73" s="29"/>
      <c r="CT73" s="29"/>
      <c r="CU73" s="29"/>
      <c r="CV73" s="29"/>
      <c r="CW73" s="29"/>
      <c r="CX73" s="29"/>
      <c r="CY73" s="29"/>
      <c r="CZ73" s="29"/>
      <c r="DA73" s="29"/>
      <c r="DB73" s="29"/>
      <c r="DC73" s="29"/>
      <c r="DD73" s="29"/>
      <c r="DE73" s="29"/>
      <c r="DF73" s="29"/>
      <c r="DG73" s="29"/>
      <c r="DH73" s="29"/>
      <c r="DI73" s="29"/>
      <c r="DJ73" s="29"/>
      <c r="DK73" s="29"/>
      <c r="DL73" s="29"/>
      <c r="DM73" s="29"/>
      <c r="DN73" s="29"/>
      <c r="DO73" s="29"/>
      <c r="DP73" s="29"/>
      <c r="DQ73" s="29"/>
      <c r="DR73" s="29"/>
      <c r="DS73" s="29"/>
      <c r="DT73" s="29"/>
      <c r="DU73" s="29"/>
      <c r="DV73" s="29"/>
      <c r="DW73" s="29"/>
      <c r="DX73" s="29"/>
      <c r="DY73" s="29"/>
      <c r="DZ73" s="29"/>
      <c r="EA73" s="29"/>
      <c r="EB73" s="29"/>
      <c r="EC73" s="29"/>
      <c r="ED73" s="29"/>
      <c r="EE73" s="29"/>
      <c r="EF73" s="29"/>
      <c r="EG73" s="29"/>
      <c r="EH73" s="29"/>
      <c r="EI73" s="29"/>
      <c r="EJ73" s="29"/>
      <c r="EK73" s="29"/>
      <c r="EL73" s="29"/>
      <c r="EM73" s="29"/>
      <c r="EN73" s="29"/>
      <c r="EO73" s="29"/>
      <c r="EP73" s="29"/>
      <c r="EQ73" s="29"/>
      <c r="ER73" s="29"/>
      <c r="ES73" s="29"/>
      <c r="ET73" s="29"/>
      <c r="EU73" s="29"/>
      <c r="EV73" s="29"/>
      <c r="EW73" s="29"/>
      <c r="EX73" s="29"/>
      <c r="EY73" s="29"/>
      <c r="EZ73" s="29"/>
      <c r="FA73" s="29"/>
      <c r="FB73" s="29"/>
      <c r="FC73" s="29"/>
      <c r="FD73" s="29"/>
      <c r="FE73" s="29"/>
      <c r="FF73" s="29"/>
      <c r="FG73" s="29"/>
      <c r="FH73" s="29"/>
      <c r="FI73" s="29"/>
      <c r="FJ73" s="29"/>
      <c r="FK73" s="29"/>
      <c r="FL73" s="29"/>
      <c r="FM73" s="29"/>
      <c r="FN73" s="29"/>
      <c r="FO73" s="29"/>
      <c r="FP73" s="29"/>
      <c r="FQ73" s="29"/>
      <c r="FR73" s="29"/>
      <c r="FS73" s="29"/>
      <c r="FT73" s="29"/>
      <c r="FU73" s="29"/>
      <c r="FV73" s="29"/>
      <c r="FW73" s="29"/>
      <c r="FX73" s="29"/>
      <c r="FY73" s="29"/>
      <c r="FZ73" s="29"/>
      <c r="GA73" s="29"/>
      <c r="GB73" s="29"/>
      <c r="GC73" s="29"/>
      <c r="GD73" s="29"/>
      <c r="GE73" s="29"/>
      <c r="GF73" s="29"/>
      <c r="GG73" s="29"/>
      <c r="GH73" s="29"/>
      <c r="GI73" s="29"/>
      <c r="GJ73" s="29"/>
      <c r="GK73" s="29"/>
      <c r="GL73" s="29"/>
      <c r="GM73" s="29"/>
      <c r="GN73" s="29"/>
      <c r="GO73" s="29"/>
      <c r="GP73" s="29"/>
      <c r="GQ73" s="29"/>
      <c r="GR73" s="29"/>
      <c r="GS73" s="29"/>
      <c r="GT73" s="29"/>
      <c r="GU73" s="29"/>
      <c r="GV73" s="29"/>
      <c r="GW73" s="29"/>
      <c r="GX73" s="29"/>
      <c r="GY73" s="29"/>
      <c r="GZ73" s="29"/>
      <c r="HA73" s="29"/>
      <c r="HB73" s="29"/>
      <c r="HC73" s="29"/>
      <c r="HD73" s="29"/>
      <c r="HE73" s="29"/>
      <c r="HF73" s="29"/>
      <c r="HG73" s="29"/>
      <c r="HH73" s="29"/>
      <c r="HI73" s="29"/>
      <c r="HJ73" s="29"/>
      <c r="HK73" s="29"/>
      <c r="HL73" s="29"/>
      <c r="HM73" s="29"/>
      <c r="HN73" s="29"/>
      <c r="HO73" s="29"/>
      <c r="HP73" s="29"/>
      <c r="HQ73" s="29"/>
      <c r="HR73" s="29"/>
      <c r="HS73" s="29"/>
      <c r="HT73" s="29"/>
      <c r="HU73" s="29"/>
      <c r="HV73" s="29"/>
      <c r="HW73" s="29"/>
      <c r="HX73" s="29"/>
      <c r="HY73" s="29"/>
      <c r="HZ73" s="29"/>
      <c r="IA73" s="29"/>
      <c r="IB73" s="29"/>
      <c r="IC73" s="29"/>
      <c r="ID73" s="29"/>
      <c r="IE73" s="29"/>
      <c r="IF73" s="29"/>
      <c r="IG73" s="29"/>
      <c r="IH73" s="29"/>
      <c r="II73" s="29"/>
      <c r="IJ73" s="29"/>
      <c r="IK73" s="29"/>
      <c r="IL73" s="29"/>
      <c r="IM73" s="29"/>
      <c r="IN73" s="29"/>
      <c r="IO73" s="29"/>
      <c r="IP73" s="29"/>
      <c r="IQ73" s="29"/>
      <c r="IR73" s="29"/>
      <c r="IS73" s="29"/>
      <c r="IT73" s="29"/>
      <c r="IU73" s="29"/>
      <c r="IV73" s="29"/>
      <c r="IW73" s="29"/>
      <c r="IX73" s="29"/>
      <c r="IY73" s="29"/>
      <c r="IZ73" s="29"/>
      <c r="JA73" s="29"/>
      <c r="JB73" s="29"/>
      <c r="JC73" s="29"/>
      <c r="JD73" s="29"/>
      <c r="JE73" s="29"/>
      <c r="JF73" s="29"/>
      <c r="JG73" s="29"/>
      <c r="JH73" s="29"/>
      <c r="JI73" s="29"/>
      <c r="JJ73" s="29"/>
      <c r="JK73" s="29"/>
      <c r="JL73" s="29"/>
      <c r="JM73" s="29"/>
      <c r="JN73" s="29"/>
      <c r="JO73" s="29"/>
      <c r="JP73" s="29"/>
      <c r="JQ73" s="29"/>
      <c r="JR73" s="29"/>
      <c r="JS73" s="29"/>
      <c r="JT73" s="29"/>
      <c r="JU73" s="29"/>
      <c r="JV73" s="29"/>
      <c r="JW73" s="29"/>
      <c r="JX73" s="29"/>
      <c r="JY73" s="29"/>
      <c r="JZ73" s="29"/>
      <c r="KA73" s="29"/>
      <c r="KB73" s="29"/>
      <c r="KC73" s="29"/>
      <c r="KD73" s="29"/>
      <c r="KE73" s="29"/>
      <c r="KF73" s="29"/>
      <c r="KG73" s="29"/>
      <c r="KH73" s="29"/>
      <c r="KI73" s="29"/>
      <c r="KJ73" s="29"/>
      <c r="KK73" s="29"/>
      <c r="KL73" s="29"/>
      <c r="KM73" s="29"/>
      <c r="KN73" s="29"/>
      <c r="KO73" s="29"/>
      <c r="KP73" s="29"/>
      <c r="KQ73" s="29"/>
      <c r="KR73" s="29"/>
      <c r="KS73" s="29"/>
      <c r="KT73" s="29"/>
      <c r="KU73" s="29"/>
      <c r="KV73" s="29"/>
      <c r="KW73" s="29"/>
      <c r="KX73" s="29"/>
      <c r="KY73" s="29"/>
      <c r="KZ73" s="29"/>
      <c r="LA73" s="29"/>
      <c r="LB73" s="29"/>
      <c r="LC73" s="29"/>
      <c r="LD73" s="29"/>
      <c r="LE73" s="29"/>
      <c r="LF73" s="29"/>
      <c r="LG73" s="29"/>
      <c r="LH73" s="29"/>
      <c r="LI73" s="29"/>
      <c r="LJ73" s="29"/>
      <c r="LK73" s="29"/>
      <c r="LL73" s="29"/>
      <c r="LM73" s="29"/>
      <c r="LN73" s="29"/>
      <c r="LO73" s="29"/>
      <c r="LP73" s="29"/>
      <c r="LQ73" s="29"/>
      <c r="LR73" s="29"/>
      <c r="LS73" s="29"/>
      <c r="LT73" s="29"/>
      <c r="LU73" s="29"/>
      <c r="LV73" s="29"/>
      <c r="LW73" s="29"/>
      <c r="LX73" s="29"/>
      <c r="LY73" s="29"/>
      <c r="LZ73" s="29"/>
      <c r="MA73" s="29"/>
      <c r="MB73" s="29"/>
      <c r="MC73" s="29"/>
      <c r="MD73" s="29"/>
      <c r="ME73" s="29"/>
      <c r="MF73" s="29"/>
      <c r="MG73" s="29"/>
      <c r="MH73" s="29"/>
      <c r="MI73" s="29"/>
      <c r="MJ73" s="29"/>
      <c r="MK73" s="29"/>
      <c r="ML73" s="29"/>
      <c r="MM73" s="29"/>
      <c r="MN73" s="29"/>
      <c r="MO73" s="29"/>
      <c r="MP73" s="29"/>
      <c r="MQ73" s="29"/>
      <c r="MR73" s="29"/>
      <c r="MS73" s="29"/>
      <c r="MT73" s="29"/>
      <c r="MU73" s="29"/>
      <c r="MV73" s="29"/>
      <c r="MW73" s="29"/>
      <c r="MX73" s="29"/>
      <c r="MY73" s="29"/>
      <c r="MZ73" s="29"/>
      <c r="NA73" s="29"/>
      <c r="NB73" s="29"/>
      <c r="NC73" s="29"/>
      <c r="ND73" s="29"/>
      <c r="NE73" s="29"/>
      <c r="NF73" s="29"/>
      <c r="NG73" s="29"/>
      <c r="NH73" s="29"/>
      <c r="NI73" s="29"/>
      <c r="NJ73" s="29"/>
      <c r="NK73" s="29"/>
      <c r="NL73" s="29"/>
      <c r="NM73" s="29"/>
      <c r="NN73" s="29"/>
      <c r="NO73" s="29"/>
      <c r="NP73" s="29"/>
      <c r="NQ73" s="29"/>
      <c r="NR73" s="29"/>
      <c r="NS73" s="29"/>
      <c r="NT73" s="29"/>
      <c r="NU73" s="29"/>
      <c r="NV73" s="29"/>
      <c r="NW73" s="29"/>
      <c r="NX73" s="29"/>
      <c r="NY73" s="29"/>
      <c r="NZ73" s="29"/>
      <c r="OA73" s="29"/>
      <c r="OB73" s="29"/>
      <c r="OC73" s="29"/>
      <c r="OD73" s="29"/>
      <c r="OE73" s="29"/>
      <c r="OF73" s="29"/>
      <c r="OG73" s="29"/>
      <c r="OH73" s="29"/>
      <c r="OI73" s="29"/>
      <c r="OJ73" s="29"/>
      <c r="OK73" s="29"/>
      <c r="OL73" s="29"/>
      <c r="OM73" s="29"/>
      <c r="ON73" s="29"/>
      <c r="OO73" s="29"/>
      <c r="OP73" s="29"/>
      <c r="OQ73" s="29"/>
      <c r="OR73" s="29"/>
      <c r="OS73" s="29"/>
      <c r="OT73" s="29"/>
      <c r="OU73" s="29"/>
      <c r="OV73" s="29"/>
      <c r="OW73" s="29"/>
      <c r="OX73" s="29"/>
      <c r="OY73" s="29"/>
      <c r="OZ73" s="29"/>
      <c r="PA73" s="29"/>
      <c r="PB73" s="29"/>
      <c r="PC73" s="29"/>
      <c r="PD73" s="29"/>
      <c r="PE73" s="29"/>
      <c r="PF73" s="29"/>
      <c r="PG73" s="29"/>
      <c r="PH73" s="29"/>
      <c r="PI73" s="29"/>
      <c r="PJ73" s="29"/>
      <c r="PK73" s="29"/>
      <c r="PL73" s="29"/>
      <c r="PM73" s="29"/>
      <c r="PN73" s="29"/>
      <c r="PO73" s="29"/>
      <c r="PP73" s="29"/>
      <c r="PQ73" s="29"/>
      <c r="PR73" s="29"/>
      <c r="PS73" s="29"/>
      <c r="PT73" s="29"/>
      <c r="PU73" s="29"/>
      <c r="PV73" s="29"/>
      <c r="PW73" s="29"/>
      <c r="PX73" s="29"/>
      <c r="PY73" s="29"/>
      <c r="PZ73" s="29"/>
      <c r="QA73" s="29"/>
      <c r="QB73" s="29"/>
      <c r="QC73" s="29"/>
      <c r="QD73" s="29"/>
      <c r="QE73" s="29"/>
      <c r="QF73" s="29"/>
      <c r="QG73" s="29"/>
      <c r="QH73" s="29"/>
      <c r="QI73" s="29"/>
      <c r="QJ73" s="29"/>
      <c r="QK73" s="29"/>
      <c r="QL73" s="29"/>
      <c r="QM73" s="29"/>
      <c r="QN73" s="29"/>
      <c r="QO73" s="29"/>
      <c r="QP73" s="29"/>
      <c r="QQ73" s="29"/>
      <c r="QR73" s="29"/>
      <c r="QS73" s="29"/>
      <c r="QT73" s="29"/>
      <c r="QU73" s="29"/>
      <c r="QV73" s="29"/>
      <c r="QW73" s="29"/>
      <c r="QX73" s="29"/>
      <c r="QY73" s="29"/>
      <c r="QZ73" s="29"/>
      <c r="RA73" s="29"/>
      <c r="RB73" s="29"/>
      <c r="RC73" s="29"/>
      <c r="RD73" s="29"/>
      <c r="RE73" s="29"/>
      <c r="RF73" s="29"/>
      <c r="RG73" s="29"/>
      <c r="RH73" s="29"/>
      <c r="RI73" s="29"/>
      <c r="RJ73" s="29"/>
      <c r="RK73" s="29"/>
      <c r="RL73" s="29"/>
    </row>
    <row r="74" spans="1:480" s="84" customFormat="1" ht="73.5" customHeight="1" x14ac:dyDescent="0.25">
      <c r="A74" s="25" t="s">
        <v>50</v>
      </c>
      <c r="B74" s="25" t="s">
        <v>57</v>
      </c>
      <c r="C74" s="25" t="s">
        <v>19</v>
      </c>
      <c r="D74" s="26" t="s">
        <v>184</v>
      </c>
      <c r="E74" s="26" t="s">
        <v>52</v>
      </c>
      <c r="F74" s="27" t="s">
        <v>18</v>
      </c>
      <c r="G74" s="243">
        <v>7.0000000000000007E-2</v>
      </c>
      <c r="H74" s="135" t="s">
        <v>13</v>
      </c>
      <c r="I74" s="141">
        <v>0</v>
      </c>
      <c r="J74" s="28">
        <v>0</v>
      </c>
      <c r="K74" s="242">
        <v>8616.39</v>
      </c>
      <c r="L74" s="28">
        <f>16289-16289</f>
        <v>0</v>
      </c>
      <c r="M74" s="28">
        <v>0</v>
      </c>
      <c r="N74" s="83"/>
      <c r="O74" s="83"/>
      <c r="P74" s="83"/>
      <c r="Q74" s="161"/>
      <c r="R74" s="124"/>
      <c r="S74" s="124"/>
      <c r="T74" s="124"/>
      <c r="U74" s="124"/>
      <c r="V74" s="124"/>
      <c r="W74" s="124"/>
      <c r="X74" s="124"/>
      <c r="Y74" s="124"/>
      <c r="Z74" s="124"/>
      <c r="AA74" s="124"/>
      <c r="AB74" s="124"/>
      <c r="AC74" s="124"/>
      <c r="AD74" s="124"/>
      <c r="AE74" s="124"/>
      <c r="AF74" s="124"/>
      <c r="AG74" s="124"/>
      <c r="AH74" s="124"/>
      <c r="AI74" s="124"/>
      <c r="AJ74" s="124"/>
      <c r="AK74" s="124"/>
      <c r="AL74" s="124"/>
      <c r="AM74" s="124"/>
      <c r="AN74" s="124"/>
      <c r="AO74" s="124"/>
      <c r="AP74" s="124"/>
      <c r="AQ74" s="124"/>
      <c r="AR74" s="124"/>
      <c r="AS74" s="124"/>
      <c r="AT74" s="124"/>
      <c r="AU74" s="124"/>
      <c r="AV74" s="124"/>
      <c r="AW74" s="124"/>
      <c r="AX74" s="124"/>
      <c r="AY74" s="124"/>
      <c r="AZ74" s="124"/>
      <c r="BA74" s="124"/>
      <c r="BB74" s="124"/>
      <c r="BC74" s="124"/>
      <c r="BD74" s="124"/>
      <c r="BE74" s="124"/>
      <c r="BF74" s="124"/>
      <c r="BG74" s="124"/>
      <c r="BH74" s="124"/>
      <c r="BI74" s="124"/>
      <c r="BJ74" s="124"/>
      <c r="BK74" s="124"/>
      <c r="BL74" s="124"/>
      <c r="BM74" s="124"/>
      <c r="BN74" s="124"/>
      <c r="BO74" s="124"/>
      <c r="BP74" s="124"/>
      <c r="BQ74" s="124"/>
      <c r="BR74" s="124"/>
      <c r="BS74" s="124"/>
      <c r="BT74" s="124"/>
      <c r="BU74" s="124"/>
      <c r="BV74" s="124"/>
      <c r="BW74" s="124"/>
      <c r="BX74" s="124"/>
      <c r="BY74" s="124"/>
      <c r="BZ74" s="124"/>
      <c r="CA74" s="124"/>
      <c r="CB74" s="124"/>
      <c r="CC74" s="124"/>
      <c r="CD74" s="124"/>
      <c r="CE74" s="124"/>
      <c r="CF74" s="124"/>
      <c r="CG74" s="124"/>
      <c r="CH74" s="124"/>
      <c r="CI74" s="124"/>
      <c r="CJ74" s="124"/>
      <c r="CK74" s="124"/>
      <c r="CL74" s="124"/>
      <c r="CM74" s="124"/>
      <c r="CN74" s="124"/>
      <c r="CO74" s="124"/>
      <c r="CP74" s="124"/>
      <c r="CQ74" s="124"/>
      <c r="CR74" s="124"/>
      <c r="CS74" s="124"/>
      <c r="CT74" s="124"/>
      <c r="CU74" s="124"/>
      <c r="CV74" s="124"/>
      <c r="CW74" s="124"/>
      <c r="CX74" s="124"/>
      <c r="CY74" s="124"/>
      <c r="CZ74" s="124"/>
      <c r="DA74" s="124"/>
      <c r="DB74" s="124"/>
      <c r="DC74" s="124"/>
      <c r="DD74" s="124"/>
      <c r="DE74" s="124"/>
      <c r="DF74" s="124"/>
    </row>
    <row r="75" spans="1:480" s="13" customFormat="1" ht="73.5" customHeight="1" x14ac:dyDescent="0.25">
      <c r="A75" s="25" t="s">
        <v>50</v>
      </c>
      <c r="B75" s="25" t="s">
        <v>57</v>
      </c>
      <c r="C75" s="25" t="s">
        <v>19</v>
      </c>
      <c r="D75" s="26" t="s">
        <v>116</v>
      </c>
      <c r="E75" s="26" t="s">
        <v>52</v>
      </c>
      <c r="F75" s="27" t="s">
        <v>18</v>
      </c>
      <c r="G75" s="89">
        <v>0</v>
      </c>
      <c r="H75" s="76" t="s">
        <v>13</v>
      </c>
      <c r="I75" s="89">
        <v>0</v>
      </c>
      <c r="J75" s="28">
        <v>0.43</v>
      </c>
      <c r="K75" s="28">
        <v>0</v>
      </c>
      <c r="L75" s="28">
        <v>0</v>
      </c>
      <c r="M75" s="28">
        <f>124070.68+30453.16-111729.2</f>
        <v>42794.64</v>
      </c>
      <c r="N75" s="52"/>
      <c r="O75" s="52"/>
      <c r="P75" s="52"/>
      <c r="Q75" s="158"/>
      <c r="R75"/>
      <c r="S75"/>
      <c r="T75"/>
      <c r="U75"/>
      <c r="V75"/>
      <c r="W75"/>
      <c r="X75"/>
      <c r="Y75"/>
      <c r="Z75"/>
      <c r="AA75"/>
      <c r="AB75"/>
      <c r="AC75"/>
      <c r="AD75"/>
      <c r="AE75"/>
      <c r="AF75"/>
      <c r="AG75"/>
      <c r="AH75"/>
      <c r="AI75"/>
      <c r="AJ75"/>
      <c r="AK75"/>
      <c r="AL75"/>
      <c r="AM75"/>
      <c r="AN75"/>
      <c r="AO75"/>
      <c r="AP75"/>
      <c r="AQ75"/>
      <c r="AR75"/>
      <c r="AS75"/>
      <c r="AT75"/>
      <c r="AU75"/>
      <c r="AV75"/>
      <c r="AW75"/>
      <c r="AX75"/>
      <c r="AY75"/>
      <c r="AZ75"/>
      <c r="BA75"/>
      <c r="BB75"/>
      <c r="BC75"/>
      <c r="BD75"/>
      <c r="BE75"/>
      <c r="BF75"/>
      <c r="BG75"/>
      <c r="BH75"/>
      <c r="BI75"/>
      <c r="BJ75"/>
      <c r="BK75"/>
      <c r="BL75"/>
      <c r="BM75"/>
      <c r="BN75"/>
      <c r="BO75"/>
      <c r="BP75"/>
      <c r="BQ75"/>
      <c r="BR75"/>
      <c r="BS75"/>
      <c r="BT75"/>
      <c r="BU75"/>
      <c r="BV75"/>
      <c r="BW75"/>
      <c r="BX75"/>
      <c r="BY75"/>
      <c r="BZ75"/>
      <c r="CA75"/>
      <c r="CB75"/>
      <c r="CC75"/>
      <c r="CD75"/>
      <c r="CE75"/>
      <c r="CF75"/>
      <c r="CG75"/>
      <c r="CH75"/>
      <c r="CI75"/>
      <c r="CJ75"/>
      <c r="CK75"/>
      <c r="CL75"/>
      <c r="CM75"/>
      <c r="CN75"/>
      <c r="CO75"/>
      <c r="CP75"/>
      <c r="CQ75"/>
      <c r="CR75"/>
      <c r="CS75"/>
      <c r="CT75"/>
      <c r="CU75"/>
      <c r="CV75"/>
      <c r="CW75"/>
      <c r="CX75"/>
      <c r="CY75"/>
      <c r="CZ75"/>
      <c r="DA75"/>
      <c r="DB75"/>
      <c r="DC75"/>
      <c r="DD75"/>
      <c r="DE75"/>
      <c r="DF75"/>
      <c r="DG75"/>
      <c r="DH75"/>
      <c r="DI75"/>
      <c r="DJ75"/>
      <c r="DK75"/>
      <c r="DL75"/>
      <c r="DM75"/>
      <c r="DN75"/>
      <c r="DO75"/>
      <c r="DP75"/>
      <c r="DQ75"/>
      <c r="DR75"/>
      <c r="DS75"/>
      <c r="DT75"/>
      <c r="DU75"/>
      <c r="DV75"/>
      <c r="DW75"/>
      <c r="DX75"/>
      <c r="DY75"/>
      <c r="DZ75"/>
      <c r="EA75"/>
      <c r="EB75"/>
      <c r="EC75"/>
      <c r="ED75"/>
      <c r="EE75"/>
      <c r="EF75"/>
      <c r="EG75"/>
      <c r="EH75"/>
      <c r="EI75"/>
      <c r="EJ75"/>
      <c r="EK75"/>
      <c r="EL75"/>
      <c r="EM75"/>
      <c r="EN75"/>
      <c r="EO75"/>
      <c r="EP75"/>
      <c r="EQ75"/>
      <c r="ER75"/>
      <c r="ES75"/>
      <c r="ET75"/>
      <c r="EU75"/>
      <c r="EV75"/>
      <c r="EW75"/>
      <c r="EX75"/>
      <c r="EY75"/>
      <c r="EZ75"/>
      <c r="FA75"/>
      <c r="FB75"/>
      <c r="FC75"/>
      <c r="FD75"/>
      <c r="FE75"/>
      <c r="FF75"/>
      <c r="FG75"/>
      <c r="FH75"/>
      <c r="FI75"/>
      <c r="FJ75"/>
      <c r="FK75"/>
      <c r="FL75"/>
      <c r="FM75"/>
      <c r="FN75"/>
      <c r="FO75"/>
      <c r="FP75"/>
      <c r="FQ75"/>
      <c r="FR75"/>
      <c r="FS75"/>
      <c r="FT75"/>
      <c r="FU75"/>
      <c r="FV75"/>
      <c r="FW75"/>
      <c r="FX75"/>
      <c r="FY75"/>
      <c r="FZ75"/>
      <c r="GA75"/>
      <c r="GB75"/>
      <c r="GC75"/>
      <c r="GD75"/>
      <c r="GE75"/>
      <c r="GF75"/>
      <c r="GG75"/>
      <c r="GH75"/>
      <c r="GI75"/>
      <c r="GJ75"/>
      <c r="GK75"/>
      <c r="GL75"/>
      <c r="GM75"/>
      <c r="GN75"/>
      <c r="GO75"/>
      <c r="GP75"/>
      <c r="GQ75"/>
      <c r="GR75"/>
      <c r="GS75"/>
      <c r="GT75"/>
      <c r="GU75"/>
      <c r="GV75"/>
      <c r="GW75"/>
      <c r="GX75"/>
      <c r="GY75"/>
      <c r="GZ75"/>
      <c r="HA75"/>
      <c r="HB75"/>
      <c r="HC75"/>
      <c r="HD75"/>
      <c r="HE75"/>
      <c r="HF75"/>
      <c r="HG75"/>
      <c r="HH75"/>
      <c r="HI75"/>
      <c r="HJ75"/>
      <c r="HK75"/>
      <c r="HL75"/>
      <c r="HM75"/>
      <c r="HN75"/>
      <c r="HO75"/>
      <c r="HP75"/>
      <c r="HQ75"/>
      <c r="HR75"/>
      <c r="HS75"/>
      <c r="HT75"/>
      <c r="HU75"/>
      <c r="HV75"/>
      <c r="HW75"/>
      <c r="HX75"/>
      <c r="HY75"/>
      <c r="HZ75"/>
      <c r="IA75"/>
      <c r="IB75"/>
      <c r="IC75"/>
      <c r="ID75"/>
      <c r="IE75"/>
      <c r="IF75"/>
      <c r="IG75"/>
      <c r="IH75"/>
      <c r="II75"/>
      <c r="IJ75"/>
      <c r="IK75"/>
      <c r="IL75"/>
      <c r="IM75"/>
      <c r="IN75"/>
      <c r="IO75"/>
      <c r="IP75"/>
      <c r="IQ75"/>
      <c r="IR75"/>
      <c r="IS75"/>
      <c r="IT75"/>
      <c r="IU75"/>
      <c r="IV75"/>
      <c r="IW75"/>
      <c r="IX75"/>
      <c r="IY75"/>
      <c r="IZ75"/>
      <c r="JA75"/>
      <c r="JB75"/>
      <c r="JC75"/>
      <c r="JD75"/>
      <c r="JE75"/>
      <c r="JF75"/>
      <c r="JG75"/>
      <c r="JH75"/>
      <c r="JI75"/>
      <c r="JJ75"/>
      <c r="JK75"/>
      <c r="JL75"/>
      <c r="JM75"/>
      <c r="JN75"/>
      <c r="JO75"/>
      <c r="JP75"/>
      <c r="JQ75"/>
      <c r="JR75"/>
      <c r="JS75"/>
      <c r="JT75"/>
      <c r="JU75"/>
      <c r="JV75"/>
      <c r="JW75"/>
      <c r="JX75"/>
      <c r="JY75"/>
      <c r="JZ75"/>
      <c r="KA75"/>
      <c r="KB75"/>
      <c r="KC75"/>
      <c r="KD75"/>
      <c r="KE75"/>
      <c r="KF75"/>
      <c r="KG75"/>
      <c r="KH75"/>
      <c r="KI75"/>
      <c r="KJ75"/>
      <c r="KK75"/>
      <c r="KL75"/>
      <c r="KM75"/>
      <c r="KN75"/>
      <c r="KO75"/>
      <c r="KP75"/>
      <c r="KQ75"/>
      <c r="KR75"/>
      <c r="KS75"/>
      <c r="KT75"/>
      <c r="KU75"/>
      <c r="KV75"/>
      <c r="KW75"/>
      <c r="KX75"/>
      <c r="KY75"/>
      <c r="KZ75"/>
      <c r="LA75"/>
      <c r="LB75"/>
      <c r="LC75"/>
      <c r="LD75"/>
      <c r="LE75"/>
      <c r="LF75"/>
      <c r="LG75"/>
      <c r="LH75"/>
      <c r="LI75"/>
      <c r="LJ75"/>
      <c r="LK75"/>
      <c r="LL75"/>
      <c r="LM75"/>
      <c r="LN75"/>
      <c r="LO75"/>
      <c r="LP75"/>
      <c r="LQ75"/>
      <c r="LR75"/>
      <c r="LS75"/>
      <c r="LT75"/>
      <c r="LU75"/>
      <c r="LV75"/>
      <c r="LW75"/>
      <c r="LX75"/>
      <c r="LY75"/>
      <c r="LZ75"/>
      <c r="MA75"/>
      <c r="MB75"/>
      <c r="MC75"/>
      <c r="MD75"/>
      <c r="ME75"/>
      <c r="MF75"/>
      <c r="MG75"/>
      <c r="MH75"/>
      <c r="MI75"/>
      <c r="MJ75"/>
      <c r="MK75"/>
      <c r="ML75"/>
      <c r="MM75"/>
      <c r="MN75"/>
      <c r="MO75"/>
      <c r="MP75"/>
      <c r="MQ75"/>
      <c r="MR75"/>
      <c r="MS75"/>
      <c r="MT75"/>
      <c r="MU75"/>
      <c r="MV75"/>
      <c r="MW75"/>
      <c r="MX75"/>
      <c r="MY75"/>
      <c r="MZ75"/>
      <c r="NA75"/>
      <c r="NB75"/>
      <c r="NC75"/>
      <c r="ND75"/>
      <c r="NE75"/>
      <c r="NF75"/>
      <c r="NG75"/>
      <c r="NH75"/>
      <c r="NI75"/>
      <c r="NJ75"/>
      <c r="NK75"/>
      <c r="NL75"/>
      <c r="NM75"/>
      <c r="NN75"/>
      <c r="NO75"/>
      <c r="NP75"/>
      <c r="NQ75"/>
      <c r="NR75"/>
      <c r="NS75"/>
      <c r="NT75"/>
      <c r="NU75"/>
      <c r="NV75"/>
      <c r="NW75"/>
      <c r="NX75"/>
      <c r="NY75"/>
      <c r="NZ75"/>
      <c r="OA75"/>
      <c r="OB75"/>
      <c r="OC75"/>
      <c r="OD75"/>
      <c r="OE75"/>
      <c r="OF75"/>
      <c r="OG75"/>
      <c r="OH75"/>
      <c r="OI75"/>
      <c r="OJ75"/>
      <c r="OK75"/>
      <c r="OL75"/>
      <c r="OM75"/>
      <c r="ON75"/>
      <c r="OO75"/>
      <c r="OP75"/>
      <c r="OQ75"/>
      <c r="OR75"/>
      <c r="OS75"/>
      <c r="OT75"/>
      <c r="OU75"/>
      <c r="OV75"/>
      <c r="OW75"/>
      <c r="OX75"/>
      <c r="OY75"/>
      <c r="OZ75"/>
      <c r="PA75"/>
      <c r="PB75"/>
      <c r="PC75"/>
      <c r="PD75"/>
      <c r="PE75"/>
      <c r="PF75"/>
      <c r="PG75"/>
      <c r="PH75"/>
      <c r="PI75"/>
      <c r="PJ75"/>
      <c r="PK75"/>
      <c r="PL75"/>
      <c r="PM75"/>
      <c r="PN75"/>
      <c r="PO75"/>
      <c r="PP75"/>
      <c r="PQ75"/>
      <c r="PR75"/>
      <c r="PS75"/>
      <c r="PT75"/>
      <c r="PU75"/>
      <c r="PV75"/>
      <c r="PW75"/>
      <c r="PX75"/>
      <c r="PY75"/>
      <c r="PZ75"/>
      <c r="QA75"/>
      <c r="QB75"/>
      <c r="QC75"/>
      <c r="QD75"/>
      <c r="QE75"/>
      <c r="QF75"/>
      <c r="QG75"/>
      <c r="QH75"/>
      <c r="QI75"/>
      <c r="QJ75"/>
      <c r="QK75"/>
      <c r="QL75"/>
      <c r="QM75"/>
      <c r="QN75"/>
      <c r="QO75"/>
      <c r="QP75"/>
      <c r="QQ75"/>
      <c r="QR75"/>
      <c r="QS75"/>
      <c r="QT75"/>
      <c r="QU75"/>
      <c r="QV75"/>
      <c r="QW75"/>
      <c r="QX75"/>
      <c r="QY75"/>
      <c r="QZ75"/>
      <c r="RA75"/>
      <c r="RB75"/>
      <c r="RC75"/>
      <c r="RD75"/>
      <c r="RE75"/>
      <c r="RF75"/>
      <c r="RG75"/>
      <c r="RH75"/>
      <c r="RI75"/>
      <c r="RJ75"/>
      <c r="RK75"/>
      <c r="RL75"/>
    </row>
    <row r="76" spans="1:480" s="13" customFormat="1" ht="73.5" customHeight="1" x14ac:dyDescent="0.25">
      <c r="A76" s="25" t="s">
        <v>50</v>
      </c>
      <c r="B76" s="25" t="s">
        <v>57</v>
      </c>
      <c r="C76" s="25" t="s">
        <v>19</v>
      </c>
      <c r="D76" s="37" t="s">
        <v>244</v>
      </c>
      <c r="E76" s="26" t="s">
        <v>52</v>
      </c>
      <c r="F76" s="27" t="s">
        <v>18</v>
      </c>
      <c r="G76" s="89">
        <v>0</v>
      </c>
      <c r="H76" s="76" t="s">
        <v>13</v>
      </c>
      <c r="I76" s="89">
        <v>0</v>
      </c>
      <c r="J76" s="28">
        <v>1.31</v>
      </c>
      <c r="K76" s="28">
        <v>0</v>
      </c>
      <c r="L76" s="28">
        <f>126178.93-30453.19+18626.14-2622.68-111729.2</f>
        <v>0</v>
      </c>
      <c r="M76" s="28">
        <f>353669.14-30453.19+111729.2</f>
        <v>434945.15</v>
      </c>
      <c r="N76" s="52"/>
      <c r="O76" s="52"/>
      <c r="P76" s="52"/>
      <c r="Q76" s="199"/>
      <c r="R76" s="200"/>
      <c r="S76"/>
      <c r="T76"/>
      <c r="U76"/>
      <c r="V76"/>
      <c r="W76"/>
      <c r="X76"/>
      <c r="Y76"/>
      <c r="Z76"/>
      <c r="AA76"/>
      <c r="AB76"/>
      <c r="AC76"/>
      <c r="AD76"/>
      <c r="AE76"/>
      <c r="AF76"/>
      <c r="AG76"/>
      <c r="AH76"/>
      <c r="AI76"/>
      <c r="AJ76"/>
      <c r="AK76"/>
      <c r="AL76"/>
      <c r="AM76"/>
      <c r="AN76"/>
      <c r="AO76"/>
      <c r="AP76"/>
      <c r="AQ76"/>
      <c r="AR76"/>
      <c r="AS76"/>
      <c r="AT76"/>
      <c r="AU76"/>
      <c r="AV76"/>
      <c r="AW76"/>
      <c r="AX76"/>
      <c r="AY76"/>
      <c r="AZ76"/>
      <c r="BA76"/>
      <c r="BB76"/>
      <c r="BC76"/>
      <c r="BD76"/>
      <c r="BE76"/>
      <c r="BF76"/>
      <c r="BG76"/>
      <c r="BH76"/>
      <c r="BI76"/>
      <c r="BJ76"/>
      <c r="BK76"/>
      <c r="BL76"/>
      <c r="BM76"/>
      <c r="BN76"/>
      <c r="BO76"/>
      <c r="BP76"/>
      <c r="BQ76"/>
      <c r="BR76"/>
      <c r="BS76"/>
      <c r="BT76"/>
      <c r="BU76"/>
      <c r="BV76"/>
      <c r="BW76"/>
      <c r="BX76"/>
      <c r="BY76"/>
      <c r="BZ76"/>
      <c r="CA76"/>
      <c r="CB76"/>
      <c r="CC76"/>
      <c r="CD76"/>
      <c r="CE76"/>
      <c r="CF76"/>
      <c r="CG76"/>
      <c r="CH76"/>
      <c r="CI76"/>
      <c r="CJ76"/>
      <c r="CK76"/>
      <c r="CL76"/>
      <c r="CM76"/>
      <c r="CN76"/>
      <c r="CO76"/>
      <c r="CP76"/>
      <c r="CQ76"/>
      <c r="CR76"/>
      <c r="CS76"/>
      <c r="CT76"/>
      <c r="CU76"/>
      <c r="CV76"/>
      <c r="CW76"/>
      <c r="CX76"/>
      <c r="CY76"/>
      <c r="CZ76"/>
      <c r="DA76"/>
      <c r="DB76"/>
      <c r="DC76"/>
      <c r="DD76"/>
      <c r="DE76"/>
      <c r="DF76"/>
      <c r="DG76"/>
      <c r="DH76"/>
      <c r="DI76"/>
      <c r="DJ76"/>
      <c r="DK76"/>
      <c r="DL76"/>
      <c r="DM76"/>
      <c r="DN76"/>
      <c r="DO76"/>
      <c r="DP76"/>
      <c r="DQ76"/>
      <c r="DR76"/>
      <c r="DS76"/>
      <c r="DT76"/>
      <c r="DU76"/>
      <c r="DV76"/>
      <c r="DW76"/>
      <c r="DX76"/>
      <c r="DY76"/>
      <c r="DZ76"/>
      <c r="EA76"/>
      <c r="EB76"/>
      <c r="EC76"/>
      <c r="ED76"/>
      <c r="EE76"/>
      <c r="EF76"/>
      <c r="EG76"/>
      <c r="EH76"/>
      <c r="EI76"/>
      <c r="EJ76"/>
      <c r="EK76"/>
      <c r="EL76"/>
      <c r="EM76"/>
      <c r="EN76"/>
      <c r="EO76"/>
      <c r="EP76"/>
      <c r="EQ76"/>
      <c r="ER76"/>
      <c r="ES76"/>
      <c r="ET76"/>
      <c r="EU76"/>
      <c r="EV76"/>
      <c r="EW76"/>
      <c r="EX76"/>
      <c r="EY76"/>
      <c r="EZ76"/>
      <c r="FA76"/>
      <c r="FB76"/>
      <c r="FC76"/>
      <c r="FD76"/>
      <c r="FE76"/>
      <c r="FF76"/>
      <c r="FG76"/>
      <c r="FH76"/>
      <c r="FI76"/>
      <c r="FJ76"/>
      <c r="FK76"/>
      <c r="FL76"/>
      <c r="FM76"/>
      <c r="FN76"/>
      <c r="FO76"/>
      <c r="FP76"/>
      <c r="FQ76"/>
      <c r="FR76"/>
      <c r="FS76"/>
      <c r="FT76"/>
      <c r="FU76"/>
      <c r="FV76"/>
      <c r="FW76"/>
      <c r="FX76"/>
      <c r="FY76"/>
      <c r="FZ76"/>
      <c r="GA76"/>
      <c r="GB76"/>
      <c r="GC76"/>
      <c r="GD76"/>
      <c r="GE76"/>
      <c r="GF76"/>
      <c r="GG76"/>
      <c r="GH76"/>
      <c r="GI76"/>
      <c r="GJ76"/>
      <c r="GK76"/>
      <c r="GL76"/>
      <c r="GM76"/>
      <c r="GN76"/>
      <c r="GO76"/>
      <c r="GP76"/>
      <c r="GQ76"/>
      <c r="GR76"/>
      <c r="GS76"/>
      <c r="GT76"/>
      <c r="GU76"/>
      <c r="GV76"/>
      <c r="GW76"/>
      <c r="GX76"/>
      <c r="GY76"/>
      <c r="GZ76"/>
      <c r="HA76"/>
      <c r="HB76"/>
      <c r="HC76"/>
      <c r="HD76"/>
      <c r="HE76"/>
      <c r="HF76"/>
      <c r="HG76"/>
      <c r="HH76"/>
      <c r="HI76"/>
      <c r="HJ76"/>
      <c r="HK76"/>
      <c r="HL76"/>
      <c r="HM76"/>
      <c r="HN76"/>
      <c r="HO76"/>
      <c r="HP76"/>
      <c r="HQ76"/>
      <c r="HR76"/>
      <c r="HS76"/>
      <c r="HT76"/>
      <c r="HU76"/>
      <c r="HV76"/>
      <c r="HW76"/>
      <c r="HX76"/>
      <c r="HY76"/>
      <c r="HZ76"/>
      <c r="IA76"/>
      <c r="IB76"/>
      <c r="IC76"/>
      <c r="ID76"/>
      <c r="IE76"/>
      <c r="IF76"/>
      <c r="IG76"/>
      <c r="IH76"/>
      <c r="II76"/>
      <c r="IJ76"/>
      <c r="IK76"/>
      <c r="IL76"/>
      <c r="IM76"/>
      <c r="IN76"/>
      <c r="IO76"/>
      <c r="IP76"/>
      <c r="IQ76"/>
      <c r="IR76"/>
      <c r="IS76"/>
      <c r="IT76"/>
      <c r="IU76"/>
      <c r="IV76"/>
      <c r="IW76"/>
      <c r="IX76"/>
      <c r="IY76"/>
      <c r="IZ76"/>
      <c r="JA76"/>
      <c r="JB76"/>
      <c r="JC76"/>
      <c r="JD76"/>
      <c r="JE76"/>
      <c r="JF76"/>
      <c r="JG76"/>
      <c r="JH76"/>
      <c r="JI76"/>
      <c r="JJ76"/>
      <c r="JK76"/>
      <c r="JL76"/>
      <c r="JM76"/>
      <c r="JN76"/>
      <c r="JO76"/>
      <c r="JP76"/>
      <c r="JQ76"/>
      <c r="JR76"/>
      <c r="JS76"/>
      <c r="JT76"/>
      <c r="JU76"/>
      <c r="JV76"/>
      <c r="JW76"/>
      <c r="JX76"/>
      <c r="JY76"/>
      <c r="JZ76"/>
      <c r="KA76"/>
      <c r="KB76"/>
      <c r="KC76"/>
      <c r="KD76"/>
      <c r="KE76"/>
      <c r="KF76"/>
      <c r="KG76"/>
      <c r="KH76"/>
      <c r="KI76"/>
      <c r="KJ76"/>
      <c r="KK76"/>
      <c r="KL76"/>
      <c r="KM76"/>
      <c r="KN76"/>
      <c r="KO76"/>
      <c r="KP76"/>
      <c r="KQ76"/>
      <c r="KR76"/>
      <c r="KS76"/>
      <c r="KT76"/>
      <c r="KU76"/>
      <c r="KV76"/>
      <c r="KW76"/>
      <c r="KX76"/>
      <c r="KY76"/>
      <c r="KZ76"/>
      <c r="LA76"/>
      <c r="LB76"/>
      <c r="LC76"/>
      <c r="LD76"/>
      <c r="LE76"/>
      <c r="LF76"/>
      <c r="LG76"/>
      <c r="LH76"/>
      <c r="LI76"/>
      <c r="LJ76"/>
      <c r="LK76"/>
      <c r="LL76"/>
      <c r="LM76"/>
      <c r="LN76"/>
      <c r="LO76"/>
      <c r="LP76"/>
      <c r="LQ76"/>
      <c r="LR76"/>
      <c r="LS76"/>
      <c r="LT76"/>
      <c r="LU76"/>
      <c r="LV76"/>
      <c r="LW76"/>
      <c r="LX76"/>
      <c r="LY76"/>
      <c r="LZ76"/>
      <c r="MA76"/>
      <c r="MB76"/>
      <c r="MC76"/>
      <c r="MD76"/>
      <c r="ME76"/>
      <c r="MF76"/>
      <c r="MG76"/>
      <c r="MH76"/>
      <c r="MI76"/>
      <c r="MJ76"/>
      <c r="MK76"/>
      <c r="ML76"/>
      <c r="MM76"/>
      <c r="MN76"/>
      <c r="MO76"/>
      <c r="MP76"/>
      <c r="MQ76"/>
      <c r="MR76"/>
      <c r="MS76"/>
      <c r="MT76"/>
      <c r="MU76"/>
      <c r="MV76"/>
      <c r="MW76"/>
      <c r="MX76"/>
      <c r="MY76"/>
      <c r="MZ76"/>
      <c r="NA76"/>
      <c r="NB76"/>
      <c r="NC76"/>
      <c r="ND76"/>
      <c r="NE76"/>
      <c r="NF76"/>
      <c r="NG76"/>
      <c r="NH76"/>
      <c r="NI76"/>
      <c r="NJ76"/>
      <c r="NK76"/>
      <c r="NL76"/>
      <c r="NM76"/>
      <c r="NN76"/>
      <c r="NO76"/>
      <c r="NP76"/>
      <c r="NQ76"/>
      <c r="NR76"/>
      <c r="NS76"/>
      <c r="NT76"/>
      <c r="NU76"/>
      <c r="NV76"/>
      <c r="NW76"/>
      <c r="NX76"/>
      <c r="NY76"/>
      <c r="NZ76"/>
      <c r="OA76"/>
      <c r="OB76"/>
      <c r="OC76"/>
      <c r="OD76"/>
      <c r="OE76"/>
      <c r="OF76"/>
      <c r="OG76"/>
      <c r="OH76"/>
      <c r="OI76"/>
      <c r="OJ76"/>
      <c r="OK76"/>
      <c r="OL76"/>
      <c r="OM76"/>
      <c r="ON76"/>
      <c r="OO76"/>
      <c r="OP76"/>
      <c r="OQ76"/>
      <c r="OR76"/>
      <c r="OS76"/>
      <c r="OT76"/>
      <c r="OU76"/>
      <c r="OV76"/>
      <c r="OW76"/>
      <c r="OX76"/>
      <c r="OY76"/>
      <c r="OZ76"/>
      <c r="PA76"/>
      <c r="PB76"/>
      <c r="PC76"/>
      <c r="PD76"/>
      <c r="PE76"/>
      <c r="PF76"/>
      <c r="PG76"/>
      <c r="PH76"/>
      <c r="PI76"/>
      <c r="PJ76"/>
      <c r="PK76"/>
      <c r="PL76"/>
      <c r="PM76"/>
      <c r="PN76"/>
      <c r="PO76"/>
      <c r="PP76"/>
      <c r="PQ76"/>
      <c r="PR76"/>
      <c r="PS76"/>
      <c r="PT76"/>
      <c r="PU76"/>
      <c r="PV76"/>
      <c r="PW76"/>
      <c r="PX76"/>
      <c r="PY76"/>
      <c r="PZ76"/>
      <c r="QA76"/>
      <c r="QB76"/>
      <c r="QC76"/>
      <c r="QD76"/>
      <c r="QE76"/>
      <c r="QF76"/>
      <c r="QG76"/>
      <c r="QH76"/>
      <c r="QI76"/>
      <c r="QJ76"/>
      <c r="QK76"/>
      <c r="QL76"/>
      <c r="QM76"/>
      <c r="QN76"/>
      <c r="QO76"/>
      <c r="QP76"/>
      <c r="QQ76"/>
      <c r="QR76"/>
      <c r="QS76"/>
      <c r="QT76"/>
      <c r="QU76"/>
      <c r="QV76"/>
      <c r="QW76"/>
      <c r="QX76"/>
      <c r="QY76"/>
      <c r="QZ76"/>
      <c r="RA76"/>
      <c r="RB76"/>
      <c r="RC76"/>
      <c r="RD76"/>
      <c r="RE76"/>
      <c r="RF76"/>
      <c r="RG76"/>
      <c r="RH76"/>
      <c r="RI76"/>
      <c r="RJ76"/>
      <c r="RK76"/>
      <c r="RL76"/>
    </row>
    <row r="77" spans="1:480" s="13" customFormat="1" ht="73.5" customHeight="1" x14ac:dyDescent="0.25">
      <c r="A77" s="25" t="s">
        <v>50</v>
      </c>
      <c r="B77" s="25" t="s">
        <v>57</v>
      </c>
      <c r="C77" s="25" t="s">
        <v>19</v>
      </c>
      <c r="D77" s="26" t="s">
        <v>178</v>
      </c>
      <c r="E77" s="26" t="s">
        <v>52</v>
      </c>
      <c r="F77" s="27" t="s">
        <v>18</v>
      </c>
      <c r="G77" s="89">
        <v>0</v>
      </c>
      <c r="H77" s="134" t="s">
        <v>13</v>
      </c>
      <c r="I77" s="89">
        <v>0</v>
      </c>
      <c r="J77" s="89">
        <v>1.0469999999999999</v>
      </c>
      <c r="K77" s="28">
        <v>0</v>
      </c>
      <c r="L77" s="28">
        <v>0</v>
      </c>
      <c r="M77" s="28">
        <v>50</v>
      </c>
      <c r="N77" s="52"/>
      <c r="O77" s="52"/>
      <c r="P77" s="52"/>
      <c r="Q77" s="158"/>
      <c r="R77"/>
      <c r="S77"/>
      <c r="T77"/>
      <c r="U77"/>
      <c r="V77"/>
      <c r="W77"/>
      <c r="X77"/>
      <c r="Y77"/>
      <c r="Z77"/>
      <c r="AA77"/>
      <c r="AB77"/>
      <c r="AC77"/>
      <c r="AD77"/>
      <c r="AE77"/>
      <c r="AF77"/>
      <c r="AG77"/>
      <c r="AH77"/>
      <c r="AI77"/>
      <c r="AJ77"/>
      <c r="AK77"/>
      <c r="AL77"/>
      <c r="AM77"/>
      <c r="AN77"/>
      <c r="AO77"/>
      <c r="AP77"/>
      <c r="AQ77"/>
      <c r="AR77"/>
      <c r="AS77"/>
      <c r="AT77"/>
      <c r="AU77"/>
      <c r="AV77"/>
      <c r="AW77"/>
      <c r="AX77"/>
      <c r="AY77"/>
      <c r="AZ77"/>
      <c r="BA77"/>
      <c r="BB77"/>
      <c r="BC77"/>
      <c r="BD77"/>
      <c r="BE77"/>
      <c r="BF77"/>
      <c r="BG77"/>
      <c r="BH77"/>
      <c r="BI77"/>
      <c r="BJ77"/>
      <c r="BK77"/>
      <c r="BL77"/>
      <c r="BM77"/>
      <c r="BN77"/>
      <c r="BO77"/>
      <c r="BP77"/>
      <c r="BQ77"/>
      <c r="BR77"/>
      <c r="BS77"/>
      <c r="BT77"/>
      <c r="BU77"/>
      <c r="BV77"/>
      <c r="BW77"/>
      <c r="BX77"/>
      <c r="BY77"/>
      <c r="BZ77"/>
      <c r="CA77"/>
      <c r="CB77"/>
      <c r="CC77"/>
      <c r="CD77"/>
      <c r="CE77"/>
      <c r="CF77"/>
      <c r="CG77"/>
      <c r="CH77"/>
      <c r="CI77"/>
      <c r="CJ77"/>
      <c r="CK77"/>
      <c r="CL77"/>
      <c r="CM77"/>
      <c r="CN77"/>
      <c r="CO77"/>
      <c r="CP77"/>
      <c r="CQ77"/>
      <c r="CR77"/>
      <c r="CS77"/>
      <c r="CT77"/>
      <c r="CU77"/>
      <c r="CV77"/>
      <c r="CW77"/>
      <c r="CX77"/>
      <c r="CY77"/>
      <c r="CZ77"/>
      <c r="DA77"/>
      <c r="DB77"/>
      <c r="DC77"/>
      <c r="DD77"/>
      <c r="DE77"/>
      <c r="DF77"/>
      <c r="DG77"/>
      <c r="DH77"/>
      <c r="DI77"/>
      <c r="DJ77"/>
      <c r="DK77"/>
      <c r="DL77"/>
      <c r="DM77"/>
      <c r="DN77"/>
      <c r="DO77"/>
      <c r="DP77"/>
      <c r="DQ77"/>
      <c r="DR77"/>
      <c r="DS77"/>
      <c r="DT77"/>
      <c r="DU77"/>
      <c r="DV77"/>
      <c r="DW77"/>
      <c r="DX77"/>
      <c r="DY77"/>
      <c r="DZ77"/>
      <c r="EA77"/>
      <c r="EB77"/>
      <c r="EC77"/>
      <c r="ED77"/>
      <c r="EE77"/>
      <c r="EF77"/>
      <c r="EG77"/>
      <c r="EH77"/>
      <c r="EI77"/>
      <c r="EJ77"/>
      <c r="EK77"/>
      <c r="EL77"/>
      <c r="EM77"/>
      <c r="EN77"/>
      <c r="EO77"/>
      <c r="EP77"/>
      <c r="EQ77"/>
      <c r="ER77"/>
      <c r="ES77"/>
      <c r="ET77"/>
      <c r="EU77"/>
      <c r="EV77"/>
      <c r="EW77"/>
      <c r="EX77"/>
      <c r="EY77"/>
      <c r="EZ77"/>
      <c r="FA77"/>
      <c r="FB77"/>
      <c r="FC77"/>
      <c r="FD77"/>
      <c r="FE77"/>
      <c r="FF77"/>
      <c r="FG77"/>
      <c r="FH77"/>
      <c r="FI77"/>
      <c r="FJ77"/>
      <c r="FK77"/>
      <c r="FL77"/>
      <c r="FM77"/>
      <c r="FN77"/>
      <c r="FO77"/>
      <c r="FP77"/>
      <c r="FQ77"/>
      <c r="FR77"/>
      <c r="FS77"/>
      <c r="FT77"/>
      <c r="FU77"/>
      <c r="FV77"/>
      <c r="FW77"/>
      <c r="FX77"/>
      <c r="FY77"/>
      <c r="FZ77"/>
      <c r="GA77"/>
      <c r="GB77"/>
      <c r="GC77"/>
      <c r="GD77"/>
      <c r="GE77"/>
      <c r="GF77"/>
      <c r="GG77"/>
      <c r="GH77"/>
      <c r="GI77"/>
      <c r="GJ77"/>
      <c r="GK77"/>
      <c r="GL77"/>
      <c r="GM77"/>
      <c r="GN77"/>
      <c r="GO77"/>
      <c r="GP77"/>
      <c r="GQ77"/>
      <c r="GR77"/>
      <c r="GS77"/>
      <c r="GT77"/>
      <c r="GU77"/>
      <c r="GV77"/>
      <c r="GW77"/>
      <c r="GX77"/>
      <c r="GY77"/>
      <c r="GZ77"/>
      <c r="HA77"/>
      <c r="HB77"/>
      <c r="HC77"/>
      <c r="HD77"/>
      <c r="HE77"/>
      <c r="HF77"/>
      <c r="HG77"/>
      <c r="HH77"/>
      <c r="HI77"/>
      <c r="HJ77"/>
      <c r="HK77"/>
      <c r="HL77"/>
      <c r="HM77"/>
      <c r="HN77"/>
      <c r="HO77"/>
      <c r="HP77"/>
      <c r="HQ77"/>
      <c r="HR77"/>
      <c r="HS77"/>
      <c r="HT77"/>
      <c r="HU77"/>
      <c r="HV77"/>
      <c r="HW77"/>
      <c r="HX77"/>
      <c r="HY77"/>
      <c r="HZ77"/>
      <c r="IA77"/>
      <c r="IB77"/>
      <c r="IC77"/>
      <c r="ID77"/>
      <c r="IE77"/>
      <c r="IF77"/>
      <c r="IG77"/>
      <c r="IH77"/>
      <c r="II77"/>
      <c r="IJ77"/>
      <c r="IK77"/>
      <c r="IL77"/>
      <c r="IM77"/>
      <c r="IN77"/>
      <c r="IO77"/>
      <c r="IP77"/>
      <c r="IQ77"/>
      <c r="IR77"/>
      <c r="IS77"/>
      <c r="IT77"/>
      <c r="IU77"/>
      <c r="IV77"/>
      <c r="IW77"/>
      <c r="IX77"/>
      <c r="IY77"/>
      <c r="IZ77"/>
      <c r="JA77"/>
      <c r="JB77"/>
      <c r="JC77"/>
      <c r="JD77"/>
      <c r="JE77"/>
      <c r="JF77"/>
      <c r="JG77"/>
      <c r="JH77"/>
      <c r="JI77"/>
      <c r="JJ77"/>
      <c r="JK77"/>
      <c r="JL77"/>
      <c r="JM77"/>
      <c r="JN77"/>
      <c r="JO77"/>
      <c r="JP77"/>
      <c r="JQ77"/>
      <c r="JR77"/>
      <c r="JS77"/>
      <c r="JT77"/>
      <c r="JU77"/>
      <c r="JV77"/>
      <c r="JW77"/>
      <c r="JX77"/>
      <c r="JY77"/>
      <c r="JZ77"/>
      <c r="KA77"/>
      <c r="KB77"/>
      <c r="KC77"/>
      <c r="KD77"/>
      <c r="KE77"/>
      <c r="KF77"/>
      <c r="KG77"/>
      <c r="KH77"/>
      <c r="KI77"/>
      <c r="KJ77"/>
      <c r="KK77"/>
      <c r="KL77"/>
      <c r="KM77"/>
      <c r="KN77"/>
      <c r="KO77"/>
      <c r="KP77"/>
      <c r="KQ77"/>
      <c r="KR77"/>
      <c r="KS77"/>
      <c r="KT77"/>
      <c r="KU77"/>
      <c r="KV77"/>
      <c r="KW77"/>
      <c r="KX77"/>
      <c r="KY77"/>
      <c r="KZ77"/>
      <c r="LA77"/>
      <c r="LB77"/>
      <c r="LC77"/>
      <c r="LD77"/>
      <c r="LE77"/>
      <c r="LF77"/>
      <c r="LG77"/>
      <c r="LH77"/>
      <c r="LI77"/>
      <c r="LJ77"/>
      <c r="LK77"/>
      <c r="LL77"/>
      <c r="LM77"/>
      <c r="LN77"/>
      <c r="LO77"/>
      <c r="LP77"/>
      <c r="LQ77"/>
      <c r="LR77"/>
      <c r="LS77"/>
      <c r="LT77"/>
      <c r="LU77"/>
      <c r="LV77"/>
      <c r="LW77"/>
      <c r="LX77"/>
      <c r="LY77"/>
      <c r="LZ77"/>
      <c r="MA77"/>
      <c r="MB77"/>
      <c r="MC77"/>
      <c r="MD77"/>
      <c r="ME77"/>
      <c r="MF77"/>
      <c r="MG77"/>
      <c r="MH77"/>
      <c r="MI77"/>
      <c r="MJ77"/>
      <c r="MK77"/>
      <c r="ML77"/>
      <c r="MM77"/>
      <c r="MN77"/>
      <c r="MO77"/>
      <c r="MP77"/>
      <c r="MQ77"/>
      <c r="MR77"/>
      <c r="MS77"/>
      <c r="MT77"/>
      <c r="MU77"/>
      <c r="MV77"/>
      <c r="MW77"/>
      <c r="MX77"/>
      <c r="MY77"/>
      <c r="MZ77"/>
      <c r="NA77"/>
      <c r="NB77"/>
      <c r="NC77"/>
      <c r="ND77"/>
      <c r="NE77"/>
      <c r="NF77"/>
      <c r="NG77"/>
      <c r="NH77"/>
      <c r="NI77"/>
      <c r="NJ77"/>
      <c r="NK77"/>
      <c r="NL77"/>
      <c r="NM77"/>
      <c r="NN77"/>
      <c r="NO77"/>
      <c r="NP77"/>
      <c r="NQ77"/>
      <c r="NR77"/>
      <c r="NS77"/>
      <c r="NT77"/>
      <c r="NU77"/>
      <c r="NV77"/>
      <c r="NW77"/>
      <c r="NX77"/>
      <c r="NY77"/>
      <c r="NZ77"/>
      <c r="OA77"/>
      <c r="OB77"/>
      <c r="OC77"/>
      <c r="OD77"/>
      <c r="OE77"/>
      <c r="OF77"/>
      <c r="OG77"/>
      <c r="OH77"/>
      <c r="OI77"/>
      <c r="OJ77"/>
      <c r="OK77"/>
      <c r="OL77"/>
      <c r="OM77"/>
      <c r="ON77"/>
      <c r="OO77"/>
      <c r="OP77"/>
      <c r="OQ77"/>
      <c r="OR77"/>
      <c r="OS77"/>
      <c r="OT77"/>
      <c r="OU77"/>
      <c r="OV77"/>
      <c r="OW77"/>
      <c r="OX77"/>
      <c r="OY77"/>
      <c r="OZ77"/>
      <c r="PA77"/>
      <c r="PB77"/>
      <c r="PC77"/>
      <c r="PD77"/>
      <c r="PE77"/>
      <c r="PF77"/>
      <c r="PG77"/>
      <c r="PH77"/>
      <c r="PI77"/>
      <c r="PJ77"/>
      <c r="PK77"/>
      <c r="PL77"/>
      <c r="PM77"/>
      <c r="PN77"/>
      <c r="PO77"/>
      <c r="PP77"/>
      <c r="PQ77"/>
      <c r="PR77"/>
      <c r="PS77"/>
      <c r="PT77"/>
      <c r="PU77"/>
      <c r="PV77"/>
      <c r="PW77"/>
      <c r="PX77"/>
      <c r="PY77"/>
      <c r="PZ77"/>
      <c r="QA77"/>
      <c r="QB77"/>
      <c r="QC77"/>
      <c r="QD77"/>
      <c r="QE77"/>
      <c r="QF77"/>
      <c r="QG77"/>
      <c r="QH77"/>
      <c r="QI77"/>
      <c r="QJ77"/>
      <c r="QK77"/>
      <c r="QL77"/>
      <c r="QM77"/>
      <c r="QN77"/>
      <c r="QO77"/>
      <c r="QP77"/>
      <c r="QQ77"/>
      <c r="QR77"/>
      <c r="QS77"/>
      <c r="QT77"/>
      <c r="QU77"/>
      <c r="QV77"/>
      <c r="QW77"/>
      <c r="QX77"/>
      <c r="QY77"/>
      <c r="QZ77"/>
      <c r="RA77"/>
      <c r="RB77"/>
      <c r="RC77"/>
      <c r="RD77"/>
      <c r="RE77"/>
      <c r="RF77"/>
      <c r="RG77"/>
      <c r="RH77"/>
      <c r="RI77"/>
      <c r="RJ77"/>
      <c r="RK77"/>
      <c r="RL77"/>
    </row>
    <row r="78" spans="1:480" s="13" customFormat="1" ht="73.5" customHeight="1" x14ac:dyDescent="0.25">
      <c r="A78" s="25" t="s">
        <v>50</v>
      </c>
      <c r="B78" s="25" t="s">
        <v>57</v>
      </c>
      <c r="C78" s="25" t="s">
        <v>19</v>
      </c>
      <c r="D78" s="26" t="s">
        <v>179</v>
      </c>
      <c r="E78" s="26" t="s">
        <v>52</v>
      </c>
      <c r="F78" s="27" t="s">
        <v>18</v>
      </c>
      <c r="G78" s="89">
        <v>0</v>
      </c>
      <c r="H78" s="134" t="s">
        <v>13</v>
      </c>
      <c r="I78" s="89">
        <v>0</v>
      </c>
      <c r="J78" s="89">
        <v>0.88100000000000001</v>
      </c>
      <c r="K78" s="28">
        <v>0</v>
      </c>
      <c r="L78" s="28">
        <v>0</v>
      </c>
      <c r="M78" s="28">
        <v>50</v>
      </c>
      <c r="N78" s="52"/>
      <c r="O78" s="52"/>
      <c r="P78" s="52"/>
      <c r="Q78" s="158"/>
      <c r="R78"/>
      <c r="S78"/>
      <c r="T78"/>
      <c r="U78"/>
      <c r="V78"/>
      <c r="W78"/>
      <c r="X78"/>
      <c r="Y78"/>
      <c r="Z78"/>
      <c r="AA78"/>
      <c r="AB78"/>
      <c r="AC78"/>
      <c r="AD78"/>
      <c r="AE78"/>
      <c r="AF78"/>
      <c r="AG78"/>
      <c r="AH78"/>
      <c r="AI78"/>
      <c r="AJ78"/>
      <c r="AK78"/>
      <c r="AL78"/>
      <c r="AM78"/>
      <c r="AN78"/>
      <c r="AO78"/>
      <c r="AP78"/>
      <c r="AQ78"/>
      <c r="AR78"/>
      <c r="AS78"/>
      <c r="AT78"/>
      <c r="AU78"/>
      <c r="AV78"/>
      <c r="AW78"/>
      <c r="AX78"/>
      <c r="AY78"/>
      <c r="AZ78"/>
      <c r="BA78"/>
      <c r="BB78"/>
      <c r="BC78"/>
      <c r="BD78"/>
      <c r="BE78"/>
      <c r="BF78"/>
      <c r="BG78"/>
      <c r="BH78"/>
      <c r="BI78"/>
      <c r="BJ78"/>
      <c r="BK78"/>
      <c r="BL78"/>
      <c r="BM78"/>
      <c r="BN78"/>
      <c r="BO78"/>
      <c r="BP78"/>
      <c r="BQ78"/>
      <c r="BR78"/>
      <c r="BS78"/>
      <c r="BT78"/>
      <c r="BU78"/>
      <c r="BV78"/>
      <c r="BW78"/>
      <c r="BX78"/>
      <c r="BY78"/>
      <c r="BZ78"/>
      <c r="CA78"/>
      <c r="CB78"/>
      <c r="CC78"/>
      <c r="CD78"/>
      <c r="CE78"/>
      <c r="CF78"/>
      <c r="CG78"/>
      <c r="CH78"/>
      <c r="CI78"/>
      <c r="CJ78"/>
      <c r="CK78"/>
      <c r="CL78"/>
      <c r="CM78"/>
      <c r="CN78"/>
      <c r="CO78"/>
      <c r="CP78"/>
      <c r="CQ78"/>
      <c r="CR78"/>
      <c r="CS78"/>
      <c r="CT78"/>
      <c r="CU78"/>
      <c r="CV78"/>
      <c r="CW78"/>
      <c r="CX78"/>
      <c r="CY78"/>
      <c r="CZ78"/>
      <c r="DA78"/>
      <c r="DB78"/>
      <c r="DC78"/>
      <c r="DD78"/>
      <c r="DE78"/>
      <c r="DF78"/>
      <c r="DG78"/>
      <c r="DH78"/>
      <c r="DI78"/>
      <c r="DJ78"/>
      <c r="DK78"/>
      <c r="DL78"/>
      <c r="DM78"/>
      <c r="DN78"/>
      <c r="DO78"/>
      <c r="DP78"/>
      <c r="DQ78"/>
      <c r="DR78"/>
      <c r="DS78"/>
      <c r="DT78"/>
      <c r="DU78"/>
      <c r="DV78"/>
      <c r="DW78"/>
      <c r="DX78"/>
      <c r="DY78"/>
      <c r="DZ78"/>
      <c r="EA78"/>
      <c r="EB78"/>
      <c r="EC78"/>
      <c r="ED78"/>
      <c r="EE78"/>
      <c r="EF78"/>
      <c r="EG78"/>
      <c r="EH78"/>
      <c r="EI78"/>
      <c r="EJ78"/>
      <c r="EK78"/>
      <c r="EL78"/>
      <c r="EM78"/>
      <c r="EN78"/>
      <c r="EO78"/>
      <c r="EP78"/>
      <c r="EQ78"/>
      <c r="ER78"/>
      <c r="ES78"/>
      <c r="ET78"/>
      <c r="EU78"/>
      <c r="EV78"/>
      <c r="EW78"/>
      <c r="EX78"/>
      <c r="EY78"/>
      <c r="EZ78"/>
      <c r="FA78"/>
      <c r="FB78"/>
      <c r="FC78"/>
      <c r="FD78"/>
      <c r="FE78"/>
      <c r="FF78"/>
      <c r="FG78"/>
      <c r="FH78"/>
      <c r="FI78"/>
      <c r="FJ78"/>
      <c r="FK78"/>
      <c r="FL78"/>
      <c r="FM78"/>
      <c r="FN78"/>
      <c r="FO78"/>
      <c r="FP78"/>
      <c r="FQ78"/>
      <c r="FR78"/>
      <c r="FS78"/>
      <c r="FT78"/>
      <c r="FU78"/>
      <c r="FV78"/>
      <c r="FW78"/>
      <c r="FX78"/>
      <c r="FY78"/>
      <c r="FZ78"/>
      <c r="GA78"/>
      <c r="GB78"/>
      <c r="GC78"/>
      <c r="GD78"/>
      <c r="GE78"/>
      <c r="GF78"/>
      <c r="GG78"/>
      <c r="GH78"/>
      <c r="GI78"/>
      <c r="GJ78"/>
      <c r="GK78"/>
      <c r="GL78"/>
      <c r="GM78"/>
      <c r="GN78"/>
      <c r="GO78"/>
      <c r="GP78"/>
      <c r="GQ78"/>
      <c r="GR78"/>
      <c r="GS78"/>
      <c r="GT78"/>
      <c r="GU78"/>
      <c r="GV78"/>
      <c r="GW78"/>
      <c r="GX78"/>
      <c r="GY78"/>
      <c r="GZ78"/>
      <c r="HA78"/>
      <c r="HB78"/>
      <c r="HC78"/>
      <c r="HD78"/>
      <c r="HE78"/>
      <c r="HF78"/>
      <c r="HG78"/>
      <c r="HH78"/>
      <c r="HI78"/>
      <c r="HJ78"/>
      <c r="HK78"/>
      <c r="HL78"/>
      <c r="HM78"/>
      <c r="HN78"/>
      <c r="HO78"/>
      <c r="HP78"/>
      <c r="HQ78"/>
      <c r="HR78"/>
      <c r="HS78"/>
      <c r="HT78"/>
      <c r="HU78"/>
      <c r="HV78"/>
      <c r="HW78"/>
      <c r="HX78"/>
      <c r="HY78"/>
      <c r="HZ78"/>
      <c r="IA78"/>
      <c r="IB78"/>
      <c r="IC78"/>
      <c r="ID78"/>
      <c r="IE78"/>
      <c r="IF78"/>
      <c r="IG78"/>
      <c r="IH78"/>
      <c r="II78"/>
      <c r="IJ78"/>
      <c r="IK78"/>
      <c r="IL78"/>
      <c r="IM78"/>
      <c r="IN78"/>
      <c r="IO78"/>
      <c r="IP78"/>
      <c r="IQ78"/>
      <c r="IR78"/>
      <c r="IS78"/>
      <c r="IT78"/>
      <c r="IU78"/>
      <c r="IV78"/>
      <c r="IW78"/>
      <c r="IX78"/>
      <c r="IY78"/>
      <c r="IZ78"/>
      <c r="JA78"/>
      <c r="JB78"/>
      <c r="JC78"/>
      <c r="JD78"/>
      <c r="JE78"/>
      <c r="JF78"/>
      <c r="JG78"/>
      <c r="JH78"/>
      <c r="JI78"/>
      <c r="JJ78"/>
      <c r="JK78"/>
      <c r="JL78"/>
      <c r="JM78"/>
      <c r="JN78"/>
      <c r="JO78"/>
      <c r="JP78"/>
      <c r="JQ78"/>
      <c r="JR78"/>
      <c r="JS78"/>
      <c r="JT78"/>
      <c r="JU78"/>
      <c r="JV78"/>
      <c r="JW78"/>
      <c r="JX78"/>
      <c r="JY78"/>
      <c r="JZ78"/>
      <c r="KA78"/>
      <c r="KB78"/>
      <c r="KC78"/>
      <c r="KD78"/>
      <c r="KE78"/>
      <c r="KF78"/>
      <c r="KG78"/>
      <c r="KH78"/>
      <c r="KI78"/>
      <c r="KJ78"/>
      <c r="KK78"/>
      <c r="KL78"/>
      <c r="KM78"/>
      <c r="KN78"/>
      <c r="KO78"/>
      <c r="KP78"/>
      <c r="KQ78"/>
      <c r="KR78"/>
      <c r="KS78"/>
      <c r="KT78"/>
      <c r="KU78"/>
      <c r="KV78"/>
      <c r="KW78"/>
      <c r="KX78"/>
      <c r="KY78"/>
      <c r="KZ78"/>
      <c r="LA78"/>
      <c r="LB78"/>
      <c r="LC78"/>
      <c r="LD78"/>
      <c r="LE78"/>
      <c r="LF78"/>
      <c r="LG78"/>
      <c r="LH78"/>
      <c r="LI78"/>
      <c r="LJ78"/>
      <c r="LK78"/>
      <c r="LL78"/>
      <c r="LM78"/>
      <c r="LN78"/>
      <c r="LO78"/>
      <c r="LP78"/>
      <c r="LQ78"/>
      <c r="LR78"/>
      <c r="LS78"/>
      <c r="LT78"/>
      <c r="LU78"/>
      <c r="LV78"/>
      <c r="LW78"/>
      <c r="LX78"/>
      <c r="LY78"/>
      <c r="LZ78"/>
      <c r="MA78"/>
      <c r="MB78"/>
      <c r="MC78"/>
      <c r="MD78"/>
      <c r="ME78"/>
      <c r="MF78"/>
      <c r="MG78"/>
      <c r="MH78"/>
      <c r="MI78"/>
      <c r="MJ78"/>
      <c r="MK78"/>
      <c r="ML78"/>
      <c r="MM78"/>
      <c r="MN78"/>
      <c r="MO78"/>
      <c r="MP78"/>
      <c r="MQ78"/>
      <c r="MR78"/>
      <c r="MS78"/>
      <c r="MT78"/>
      <c r="MU78"/>
      <c r="MV78"/>
      <c r="MW78"/>
      <c r="MX78"/>
      <c r="MY78"/>
      <c r="MZ78"/>
      <c r="NA78"/>
      <c r="NB78"/>
      <c r="NC78"/>
      <c r="ND78"/>
      <c r="NE78"/>
      <c r="NF78"/>
      <c r="NG78"/>
      <c r="NH78"/>
      <c r="NI78"/>
      <c r="NJ78"/>
      <c r="NK78"/>
      <c r="NL78"/>
      <c r="NM78"/>
      <c r="NN78"/>
      <c r="NO78"/>
      <c r="NP78"/>
      <c r="NQ78"/>
      <c r="NR78"/>
      <c r="NS78"/>
      <c r="NT78"/>
      <c r="NU78"/>
      <c r="NV78"/>
      <c r="NW78"/>
      <c r="NX78"/>
      <c r="NY78"/>
      <c r="NZ78"/>
      <c r="OA78"/>
      <c r="OB78"/>
      <c r="OC78"/>
      <c r="OD78"/>
      <c r="OE78"/>
      <c r="OF78"/>
      <c r="OG78"/>
      <c r="OH78"/>
      <c r="OI78"/>
      <c r="OJ78"/>
      <c r="OK78"/>
      <c r="OL78"/>
      <c r="OM78"/>
      <c r="ON78"/>
      <c r="OO78"/>
      <c r="OP78"/>
      <c r="OQ78"/>
      <c r="OR78"/>
      <c r="OS78"/>
      <c r="OT78"/>
      <c r="OU78"/>
      <c r="OV78"/>
      <c r="OW78"/>
      <c r="OX78"/>
      <c r="OY78"/>
      <c r="OZ78"/>
      <c r="PA78"/>
      <c r="PB78"/>
      <c r="PC78"/>
      <c r="PD78"/>
      <c r="PE78"/>
      <c r="PF78"/>
      <c r="PG78"/>
      <c r="PH78"/>
      <c r="PI78"/>
      <c r="PJ78"/>
      <c r="PK78"/>
      <c r="PL78"/>
      <c r="PM78"/>
      <c r="PN78"/>
      <c r="PO78"/>
      <c r="PP78"/>
      <c r="PQ78"/>
      <c r="PR78"/>
      <c r="PS78"/>
      <c r="PT78"/>
      <c r="PU78"/>
      <c r="PV78"/>
      <c r="PW78"/>
      <c r="PX78"/>
      <c r="PY78"/>
      <c r="PZ78"/>
      <c r="QA78"/>
      <c r="QB78"/>
      <c r="QC78"/>
      <c r="QD78"/>
      <c r="QE78"/>
      <c r="QF78"/>
      <c r="QG78"/>
      <c r="QH78"/>
      <c r="QI78"/>
      <c r="QJ78"/>
      <c r="QK78"/>
      <c r="QL78"/>
      <c r="QM78"/>
      <c r="QN78"/>
      <c r="QO78"/>
      <c r="QP78"/>
      <c r="QQ78"/>
      <c r="QR78"/>
      <c r="QS78"/>
      <c r="QT78"/>
      <c r="QU78"/>
      <c r="QV78"/>
      <c r="QW78"/>
      <c r="QX78"/>
      <c r="QY78"/>
      <c r="QZ78"/>
      <c r="RA78"/>
      <c r="RB78"/>
      <c r="RC78"/>
      <c r="RD78"/>
      <c r="RE78"/>
      <c r="RF78"/>
      <c r="RG78"/>
      <c r="RH78"/>
      <c r="RI78"/>
      <c r="RJ78"/>
      <c r="RK78"/>
      <c r="RL78"/>
    </row>
    <row r="79" spans="1:480" s="13" customFormat="1" ht="73.5" customHeight="1" x14ac:dyDescent="0.25">
      <c r="A79" s="25" t="s">
        <v>50</v>
      </c>
      <c r="B79" s="25" t="s">
        <v>57</v>
      </c>
      <c r="C79" s="25" t="s">
        <v>19</v>
      </c>
      <c r="D79" s="103" t="s">
        <v>180</v>
      </c>
      <c r="E79" s="26" t="s">
        <v>52</v>
      </c>
      <c r="F79" s="107" t="s">
        <v>18</v>
      </c>
      <c r="G79" s="141">
        <v>0</v>
      </c>
      <c r="H79" s="142" t="s">
        <v>13</v>
      </c>
      <c r="I79" s="141">
        <v>0</v>
      </c>
      <c r="J79" s="141">
        <v>0.76400000000000001</v>
      </c>
      <c r="K79" s="33">
        <v>0</v>
      </c>
      <c r="L79" s="28">
        <v>0</v>
      </c>
      <c r="M79" s="28">
        <v>50</v>
      </c>
      <c r="N79" s="52"/>
      <c r="O79" s="52"/>
      <c r="P79" s="52"/>
      <c r="Q79" s="158"/>
      <c r="R79"/>
      <c r="S79"/>
      <c r="T79"/>
      <c r="U79"/>
      <c r="V79"/>
      <c r="W79"/>
      <c r="X79"/>
      <c r="Y79"/>
      <c r="Z79"/>
      <c r="AA79"/>
      <c r="AB79"/>
      <c r="AC79"/>
      <c r="AD79"/>
      <c r="AE79"/>
      <c r="AF79"/>
      <c r="AG79"/>
      <c r="AH79"/>
      <c r="AI79"/>
      <c r="AJ79"/>
      <c r="AK79"/>
      <c r="AL79"/>
      <c r="AM79"/>
      <c r="AN79"/>
      <c r="AO79"/>
      <c r="AP79"/>
      <c r="AQ79"/>
      <c r="AR79"/>
      <c r="AS79"/>
      <c r="AT79"/>
      <c r="AU79"/>
      <c r="AV79"/>
      <c r="AW79"/>
      <c r="AX79"/>
      <c r="AY79"/>
      <c r="AZ79"/>
      <c r="BA79"/>
      <c r="BB79"/>
      <c r="BC79"/>
      <c r="BD79"/>
      <c r="BE79"/>
      <c r="BF79"/>
      <c r="BG79"/>
      <c r="BH79"/>
      <c r="BI79"/>
      <c r="BJ79"/>
      <c r="BK79"/>
      <c r="BL79"/>
      <c r="BM79"/>
      <c r="BN79"/>
      <c r="BO79"/>
      <c r="BP79"/>
      <c r="BQ79"/>
      <c r="BR79"/>
      <c r="BS79"/>
      <c r="BT79"/>
      <c r="BU79"/>
      <c r="BV79"/>
      <c r="BW79"/>
      <c r="BX79"/>
      <c r="BY79"/>
      <c r="BZ79"/>
      <c r="CA79"/>
      <c r="CB79"/>
      <c r="CC79"/>
      <c r="CD79"/>
      <c r="CE79"/>
      <c r="CF79"/>
      <c r="CG79"/>
      <c r="CH79"/>
      <c r="CI79"/>
      <c r="CJ79"/>
      <c r="CK79"/>
      <c r="CL79"/>
      <c r="CM79"/>
      <c r="CN79"/>
      <c r="CO79"/>
      <c r="CP79"/>
      <c r="CQ79"/>
      <c r="CR79"/>
      <c r="CS79"/>
      <c r="CT79"/>
      <c r="CU79"/>
      <c r="CV79"/>
      <c r="CW79"/>
      <c r="CX79"/>
      <c r="CY79"/>
      <c r="CZ79"/>
      <c r="DA79"/>
      <c r="DB79"/>
      <c r="DC79"/>
      <c r="DD79"/>
      <c r="DE79"/>
      <c r="DF79"/>
      <c r="DG79"/>
      <c r="DH79"/>
      <c r="DI79"/>
      <c r="DJ79"/>
      <c r="DK79"/>
      <c r="DL79"/>
      <c r="DM79"/>
      <c r="DN79"/>
      <c r="DO79"/>
      <c r="DP79"/>
      <c r="DQ79"/>
      <c r="DR79"/>
      <c r="DS79"/>
      <c r="DT79"/>
      <c r="DU79"/>
      <c r="DV79"/>
      <c r="DW79"/>
      <c r="DX79"/>
      <c r="DY79"/>
      <c r="DZ79"/>
      <c r="EA79"/>
      <c r="EB79"/>
      <c r="EC79"/>
      <c r="ED79"/>
      <c r="EE79"/>
      <c r="EF79"/>
      <c r="EG79"/>
      <c r="EH79"/>
      <c r="EI79"/>
      <c r="EJ79"/>
      <c r="EK79"/>
      <c r="EL79"/>
      <c r="EM79"/>
      <c r="EN79"/>
      <c r="EO79"/>
      <c r="EP79"/>
      <c r="EQ79"/>
      <c r="ER79"/>
      <c r="ES79"/>
      <c r="ET79"/>
      <c r="EU79"/>
      <c r="EV79"/>
      <c r="EW79"/>
      <c r="EX79"/>
      <c r="EY79"/>
      <c r="EZ79"/>
      <c r="FA79"/>
      <c r="FB79"/>
      <c r="FC79"/>
      <c r="FD79"/>
      <c r="FE79"/>
      <c r="FF79"/>
      <c r="FG79"/>
      <c r="FH79"/>
      <c r="FI79"/>
      <c r="FJ79"/>
      <c r="FK79"/>
      <c r="FL79"/>
      <c r="FM79"/>
      <c r="FN79"/>
      <c r="FO79"/>
      <c r="FP79"/>
      <c r="FQ79"/>
      <c r="FR79"/>
      <c r="FS79"/>
      <c r="FT79"/>
      <c r="FU79"/>
      <c r="FV79"/>
      <c r="FW79"/>
      <c r="FX79"/>
      <c r="FY79"/>
      <c r="FZ79"/>
      <c r="GA79"/>
      <c r="GB79"/>
      <c r="GC79"/>
      <c r="GD79"/>
      <c r="GE79"/>
      <c r="GF79"/>
      <c r="GG79"/>
      <c r="GH79"/>
      <c r="GI79"/>
      <c r="GJ79"/>
      <c r="GK79"/>
      <c r="GL79"/>
      <c r="GM79"/>
      <c r="GN79"/>
      <c r="GO79"/>
      <c r="GP79"/>
      <c r="GQ79"/>
      <c r="GR79"/>
      <c r="GS79"/>
      <c r="GT79"/>
      <c r="GU79"/>
      <c r="GV79"/>
      <c r="GW79"/>
      <c r="GX79"/>
      <c r="GY79"/>
      <c r="GZ79"/>
      <c r="HA79"/>
      <c r="HB79"/>
      <c r="HC79"/>
      <c r="HD79"/>
      <c r="HE79"/>
      <c r="HF79"/>
      <c r="HG79"/>
      <c r="HH79"/>
      <c r="HI79"/>
      <c r="HJ79"/>
      <c r="HK79"/>
      <c r="HL79"/>
      <c r="HM79"/>
      <c r="HN79"/>
      <c r="HO79"/>
      <c r="HP79"/>
      <c r="HQ79"/>
      <c r="HR79"/>
      <c r="HS79"/>
      <c r="HT79"/>
      <c r="HU79"/>
      <c r="HV79"/>
      <c r="HW79"/>
      <c r="HX79"/>
      <c r="HY79"/>
      <c r="HZ79"/>
      <c r="IA79"/>
      <c r="IB79"/>
      <c r="IC79"/>
      <c r="ID79"/>
      <c r="IE79"/>
      <c r="IF79"/>
      <c r="IG79"/>
      <c r="IH79"/>
      <c r="II79"/>
      <c r="IJ79"/>
      <c r="IK79"/>
      <c r="IL79"/>
      <c r="IM79"/>
      <c r="IN79"/>
      <c r="IO79"/>
      <c r="IP79"/>
      <c r="IQ79"/>
      <c r="IR79"/>
      <c r="IS79"/>
      <c r="IT79"/>
      <c r="IU79"/>
      <c r="IV79"/>
      <c r="IW79"/>
      <c r="IX79"/>
      <c r="IY79"/>
      <c r="IZ79"/>
      <c r="JA79"/>
      <c r="JB79"/>
      <c r="JC79"/>
      <c r="JD79"/>
      <c r="JE79"/>
      <c r="JF79"/>
      <c r="JG79"/>
      <c r="JH79"/>
      <c r="JI79"/>
      <c r="JJ79"/>
      <c r="JK79"/>
      <c r="JL79"/>
      <c r="JM79"/>
      <c r="JN79"/>
      <c r="JO79"/>
      <c r="JP79"/>
      <c r="JQ79"/>
      <c r="JR79"/>
      <c r="JS79"/>
      <c r="JT79"/>
      <c r="JU79"/>
      <c r="JV79"/>
      <c r="JW79"/>
      <c r="JX79"/>
      <c r="JY79"/>
      <c r="JZ79"/>
      <c r="KA79"/>
      <c r="KB79"/>
      <c r="KC79"/>
      <c r="KD79"/>
      <c r="KE79"/>
      <c r="KF79"/>
      <c r="KG79"/>
      <c r="KH79"/>
      <c r="KI79"/>
      <c r="KJ79"/>
      <c r="KK79"/>
      <c r="KL79"/>
      <c r="KM79"/>
      <c r="KN79"/>
      <c r="KO79"/>
      <c r="KP79"/>
      <c r="KQ79"/>
      <c r="KR79"/>
      <c r="KS79"/>
      <c r="KT79"/>
      <c r="KU79"/>
      <c r="KV79"/>
      <c r="KW79"/>
      <c r="KX79"/>
      <c r="KY79"/>
      <c r="KZ79"/>
      <c r="LA79"/>
      <c r="LB79"/>
      <c r="LC79"/>
      <c r="LD79"/>
      <c r="LE79"/>
      <c r="LF79"/>
      <c r="LG79"/>
      <c r="LH79"/>
      <c r="LI79"/>
      <c r="LJ79"/>
      <c r="LK79"/>
      <c r="LL79"/>
      <c r="LM79"/>
      <c r="LN79"/>
      <c r="LO79"/>
      <c r="LP79"/>
      <c r="LQ79"/>
      <c r="LR79"/>
      <c r="LS79"/>
      <c r="LT79"/>
      <c r="LU79"/>
      <c r="LV79"/>
      <c r="LW79"/>
      <c r="LX79"/>
      <c r="LY79"/>
      <c r="LZ79"/>
      <c r="MA79"/>
      <c r="MB79"/>
      <c r="MC79"/>
      <c r="MD79"/>
      <c r="ME79"/>
      <c r="MF79"/>
      <c r="MG79"/>
      <c r="MH79"/>
      <c r="MI79"/>
      <c r="MJ79"/>
      <c r="MK79"/>
      <c r="ML79"/>
      <c r="MM79"/>
      <c r="MN79"/>
      <c r="MO79"/>
      <c r="MP79"/>
      <c r="MQ79"/>
      <c r="MR79"/>
      <c r="MS79"/>
      <c r="MT79"/>
      <c r="MU79"/>
      <c r="MV79"/>
      <c r="MW79"/>
      <c r="MX79"/>
      <c r="MY79"/>
      <c r="MZ79"/>
      <c r="NA79"/>
      <c r="NB79"/>
      <c r="NC79"/>
      <c r="ND79"/>
      <c r="NE79"/>
      <c r="NF79"/>
      <c r="NG79"/>
      <c r="NH79"/>
      <c r="NI79"/>
      <c r="NJ79"/>
      <c r="NK79"/>
      <c r="NL79"/>
      <c r="NM79"/>
      <c r="NN79"/>
      <c r="NO79"/>
      <c r="NP79"/>
      <c r="NQ79"/>
      <c r="NR79"/>
      <c r="NS79"/>
      <c r="NT79"/>
      <c r="NU79"/>
      <c r="NV79"/>
      <c r="NW79"/>
      <c r="NX79"/>
      <c r="NY79"/>
      <c r="NZ79"/>
      <c r="OA79"/>
      <c r="OB79"/>
      <c r="OC79"/>
      <c r="OD79"/>
      <c r="OE79"/>
      <c r="OF79"/>
      <c r="OG79"/>
      <c r="OH79"/>
      <c r="OI79"/>
      <c r="OJ79"/>
      <c r="OK79"/>
      <c r="OL79"/>
      <c r="OM79"/>
      <c r="ON79"/>
      <c r="OO79"/>
      <c r="OP79"/>
      <c r="OQ79"/>
      <c r="OR79"/>
      <c r="OS79"/>
      <c r="OT79"/>
      <c r="OU79"/>
      <c r="OV79"/>
      <c r="OW79"/>
      <c r="OX79"/>
      <c r="OY79"/>
      <c r="OZ79"/>
      <c r="PA79"/>
      <c r="PB79"/>
      <c r="PC79"/>
      <c r="PD79"/>
      <c r="PE79"/>
      <c r="PF79"/>
      <c r="PG79"/>
      <c r="PH79"/>
      <c r="PI79"/>
      <c r="PJ79"/>
      <c r="PK79"/>
      <c r="PL79"/>
      <c r="PM79"/>
      <c r="PN79"/>
      <c r="PO79"/>
      <c r="PP79"/>
      <c r="PQ79"/>
      <c r="PR79"/>
      <c r="PS79"/>
      <c r="PT79"/>
      <c r="PU79"/>
      <c r="PV79"/>
      <c r="PW79"/>
      <c r="PX79"/>
      <c r="PY79"/>
      <c r="PZ79"/>
      <c r="QA79"/>
      <c r="QB79"/>
      <c r="QC79"/>
      <c r="QD79"/>
      <c r="QE79"/>
      <c r="QF79"/>
      <c r="QG79"/>
      <c r="QH79"/>
      <c r="QI79"/>
      <c r="QJ79"/>
      <c r="QK79"/>
      <c r="QL79"/>
      <c r="QM79"/>
      <c r="QN79"/>
      <c r="QO79"/>
      <c r="QP79"/>
      <c r="QQ79"/>
      <c r="QR79"/>
      <c r="QS79"/>
      <c r="QT79"/>
      <c r="QU79"/>
      <c r="QV79"/>
      <c r="QW79"/>
      <c r="QX79"/>
      <c r="QY79"/>
      <c r="QZ79"/>
      <c r="RA79"/>
      <c r="RB79"/>
      <c r="RC79"/>
      <c r="RD79"/>
      <c r="RE79"/>
      <c r="RF79"/>
      <c r="RG79"/>
      <c r="RH79"/>
      <c r="RI79"/>
      <c r="RJ79"/>
      <c r="RK79"/>
      <c r="RL79"/>
    </row>
    <row r="80" spans="1:480" s="13" customFormat="1" ht="58.5" customHeight="1" x14ac:dyDescent="0.25">
      <c r="A80" s="155" t="s">
        <v>50</v>
      </c>
      <c r="B80" s="155" t="s">
        <v>57</v>
      </c>
      <c r="C80" s="155" t="s">
        <v>19</v>
      </c>
      <c r="D80" s="37" t="s">
        <v>298</v>
      </c>
      <c r="E80" s="37" t="s">
        <v>52</v>
      </c>
      <c r="F80" s="156" t="s">
        <v>18</v>
      </c>
      <c r="G80" s="157">
        <v>0</v>
      </c>
      <c r="H80" s="147" t="s">
        <v>13</v>
      </c>
      <c r="I80" s="157">
        <v>0</v>
      </c>
      <c r="J80" s="157">
        <v>0</v>
      </c>
      <c r="K80" s="247">
        <v>50</v>
      </c>
      <c r="L80" s="74">
        <v>0</v>
      </c>
      <c r="M80" s="74">
        <v>0</v>
      </c>
      <c r="N80" s="52"/>
      <c r="O80" s="52"/>
      <c r="P80" s="52"/>
      <c r="Q80" s="158"/>
      <c r="R80"/>
      <c r="S80"/>
      <c r="T80"/>
      <c r="U80"/>
      <c r="V80"/>
      <c r="W80"/>
      <c r="X80"/>
      <c r="Y80"/>
      <c r="Z80"/>
      <c r="AA80"/>
      <c r="AB80"/>
      <c r="AC80"/>
      <c r="AD80"/>
      <c r="AE80"/>
      <c r="AF80"/>
      <c r="AG80"/>
      <c r="AH80"/>
      <c r="AI80"/>
      <c r="AJ80"/>
      <c r="AK80"/>
      <c r="AL80"/>
      <c r="AM80"/>
      <c r="AN80"/>
      <c r="AO80"/>
      <c r="AP80"/>
      <c r="AQ80"/>
      <c r="AR80"/>
      <c r="AS80"/>
      <c r="AT80"/>
      <c r="AU80"/>
      <c r="AV80"/>
      <c r="AW80"/>
      <c r="AX80"/>
      <c r="AY80"/>
      <c r="AZ80"/>
      <c r="BA80"/>
      <c r="BB80"/>
      <c r="BC80"/>
      <c r="BD80"/>
      <c r="BE80"/>
      <c r="BF80"/>
      <c r="BG80"/>
      <c r="BH80"/>
      <c r="BI80"/>
      <c r="BJ80"/>
      <c r="BK80"/>
      <c r="BL80"/>
      <c r="BM80"/>
      <c r="BN80"/>
      <c r="BO80"/>
      <c r="BP80"/>
      <c r="BQ80"/>
      <c r="BR80"/>
      <c r="BS80"/>
      <c r="BT80"/>
      <c r="BU80"/>
      <c r="BV80"/>
      <c r="BW80"/>
      <c r="BX80"/>
      <c r="BY80"/>
      <c r="BZ80"/>
      <c r="CA80"/>
      <c r="CB80"/>
      <c r="CC80"/>
      <c r="CD80"/>
      <c r="CE80"/>
      <c r="CF80"/>
      <c r="CG80"/>
      <c r="CH80"/>
      <c r="CI80"/>
      <c r="CJ80"/>
      <c r="CK80"/>
      <c r="CL80"/>
      <c r="CM80"/>
      <c r="CN80"/>
      <c r="CO80"/>
      <c r="CP80"/>
      <c r="CQ80"/>
      <c r="CR80"/>
      <c r="CS80"/>
      <c r="CT80"/>
      <c r="CU80"/>
      <c r="CV80"/>
      <c r="CW80"/>
      <c r="CX80"/>
      <c r="CY80"/>
      <c r="CZ80"/>
      <c r="DA80"/>
      <c r="DB80"/>
      <c r="DC80"/>
      <c r="DD80"/>
      <c r="DE80"/>
      <c r="DF80"/>
      <c r="DG80"/>
      <c r="DH80"/>
      <c r="DI80"/>
      <c r="DJ80"/>
      <c r="DK80"/>
      <c r="DL80"/>
      <c r="DM80"/>
      <c r="DN80"/>
      <c r="DO80"/>
      <c r="DP80"/>
      <c r="DQ80"/>
      <c r="DR80"/>
      <c r="DS80"/>
      <c r="DT80"/>
      <c r="DU80"/>
      <c r="DV80"/>
      <c r="DW80"/>
      <c r="DX80"/>
      <c r="DY80"/>
      <c r="DZ80"/>
      <c r="EA80"/>
      <c r="EB80"/>
      <c r="EC80"/>
      <c r="ED80"/>
      <c r="EE80"/>
      <c r="EF80"/>
      <c r="EG80"/>
      <c r="EH80"/>
      <c r="EI80"/>
      <c r="EJ80"/>
      <c r="EK80"/>
      <c r="EL80"/>
      <c r="EM80"/>
      <c r="EN80"/>
      <c r="EO80"/>
      <c r="EP80"/>
      <c r="EQ80"/>
      <c r="ER80"/>
      <c r="ES80"/>
      <c r="ET80"/>
      <c r="EU80"/>
      <c r="EV80"/>
      <c r="EW80"/>
      <c r="EX80"/>
      <c r="EY80"/>
      <c r="EZ80"/>
      <c r="FA80"/>
      <c r="FB80"/>
      <c r="FC80"/>
      <c r="FD80"/>
      <c r="FE80"/>
      <c r="FF80"/>
      <c r="FG80"/>
      <c r="FH80"/>
      <c r="FI80"/>
      <c r="FJ80"/>
      <c r="FK80"/>
      <c r="FL80"/>
      <c r="FM80"/>
      <c r="FN80"/>
      <c r="FO80"/>
      <c r="FP80"/>
      <c r="FQ80"/>
      <c r="FR80"/>
      <c r="FS80"/>
      <c r="FT80"/>
      <c r="FU80"/>
      <c r="FV80"/>
      <c r="FW80"/>
      <c r="FX80"/>
      <c r="FY80"/>
      <c r="FZ80"/>
      <c r="GA80"/>
      <c r="GB80"/>
      <c r="GC80"/>
      <c r="GD80"/>
      <c r="GE80"/>
      <c r="GF80"/>
      <c r="GG80"/>
      <c r="GH80"/>
      <c r="GI80"/>
      <c r="GJ80"/>
      <c r="GK80"/>
      <c r="GL80"/>
      <c r="GM80"/>
      <c r="GN80"/>
      <c r="GO80"/>
      <c r="GP80"/>
      <c r="GQ80"/>
      <c r="GR80"/>
      <c r="GS80"/>
      <c r="GT80"/>
      <c r="GU80"/>
      <c r="GV80"/>
      <c r="GW80"/>
      <c r="GX80"/>
      <c r="GY80"/>
      <c r="GZ80"/>
      <c r="HA80"/>
      <c r="HB80"/>
      <c r="HC80"/>
      <c r="HD80"/>
      <c r="HE80"/>
      <c r="HF80"/>
      <c r="HG80"/>
      <c r="HH80"/>
      <c r="HI80"/>
      <c r="HJ80"/>
      <c r="HK80"/>
      <c r="HL80"/>
      <c r="HM80"/>
      <c r="HN80"/>
      <c r="HO80"/>
      <c r="HP80"/>
      <c r="HQ80"/>
      <c r="HR80"/>
      <c r="HS80"/>
      <c r="HT80"/>
      <c r="HU80"/>
      <c r="HV80"/>
      <c r="HW80"/>
      <c r="HX80"/>
      <c r="HY80"/>
      <c r="HZ80"/>
      <c r="IA80"/>
      <c r="IB80"/>
      <c r="IC80"/>
      <c r="ID80"/>
      <c r="IE80"/>
      <c r="IF80"/>
      <c r="IG80"/>
      <c r="IH80"/>
      <c r="II80"/>
      <c r="IJ80"/>
      <c r="IK80"/>
      <c r="IL80"/>
      <c r="IM80"/>
      <c r="IN80"/>
      <c r="IO80"/>
      <c r="IP80"/>
      <c r="IQ80"/>
      <c r="IR80"/>
      <c r="IS80"/>
      <c r="IT80"/>
      <c r="IU80"/>
      <c r="IV80"/>
      <c r="IW80"/>
      <c r="IX80"/>
      <c r="IY80"/>
      <c r="IZ80"/>
      <c r="JA80"/>
      <c r="JB80"/>
      <c r="JC80"/>
      <c r="JD80"/>
      <c r="JE80"/>
      <c r="JF80"/>
      <c r="JG80"/>
      <c r="JH80"/>
      <c r="JI80"/>
      <c r="JJ80"/>
      <c r="JK80"/>
      <c r="JL80"/>
      <c r="JM80"/>
      <c r="JN80"/>
      <c r="JO80"/>
      <c r="JP80"/>
      <c r="JQ80"/>
      <c r="JR80"/>
      <c r="JS80"/>
      <c r="JT80"/>
      <c r="JU80"/>
      <c r="JV80"/>
      <c r="JW80"/>
      <c r="JX80"/>
      <c r="JY80"/>
      <c r="JZ80"/>
      <c r="KA80"/>
      <c r="KB80"/>
      <c r="KC80"/>
      <c r="KD80"/>
      <c r="KE80"/>
      <c r="KF80"/>
      <c r="KG80"/>
      <c r="KH80"/>
      <c r="KI80"/>
      <c r="KJ80"/>
      <c r="KK80"/>
      <c r="KL80"/>
      <c r="KM80"/>
      <c r="KN80"/>
      <c r="KO80"/>
      <c r="KP80"/>
      <c r="KQ80"/>
      <c r="KR80"/>
      <c r="KS80"/>
      <c r="KT80"/>
      <c r="KU80"/>
      <c r="KV80"/>
      <c r="KW80"/>
      <c r="KX80"/>
      <c r="KY80"/>
      <c r="KZ80"/>
      <c r="LA80"/>
      <c r="LB80"/>
      <c r="LC80"/>
      <c r="LD80"/>
      <c r="LE80"/>
      <c r="LF80"/>
      <c r="LG80"/>
      <c r="LH80"/>
      <c r="LI80"/>
      <c r="LJ80"/>
      <c r="LK80"/>
      <c r="LL80"/>
      <c r="LM80"/>
      <c r="LN80"/>
      <c r="LO80"/>
      <c r="LP80"/>
      <c r="LQ80"/>
      <c r="LR80"/>
      <c r="LS80"/>
      <c r="LT80"/>
      <c r="LU80"/>
      <c r="LV80"/>
      <c r="LW80"/>
      <c r="LX80"/>
      <c r="LY80"/>
      <c r="LZ80"/>
      <c r="MA80"/>
      <c r="MB80"/>
      <c r="MC80"/>
      <c r="MD80"/>
      <c r="ME80"/>
      <c r="MF80"/>
      <c r="MG80"/>
      <c r="MH80"/>
      <c r="MI80"/>
      <c r="MJ80"/>
      <c r="MK80"/>
      <c r="ML80"/>
      <c r="MM80"/>
      <c r="MN80"/>
      <c r="MO80"/>
      <c r="MP80"/>
      <c r="MQ80"/>
      <c r="MR80"/>
      <c r="MS80"/>
      <c r="MT80"/>
      <c r="MU80"/>
      <c r="MV80"/>
      <c r="MW80"/>
      <c r="MX80"/>
      <c r="MY80"/>
      <c r="MZ80"/>
      <c r="NA80"/>
      <c r="NB80"/>
      <c r="NC80"/>
      <c r="ND80"/>
      <c r="NE80"/>
      <c r="NF80"/>
      <c r="NG80"/>
      <c r="NH80"/>
      <c r="NI80"/>
      <c r="NJ80"/>
      <c r="NK80"/>
      <c r="NL80"/>
      <c r="NM80"/>
      <c r="NN80"/>
      <c r="NO80"/>
      <c r="NP80"/>
      <c r="NQ80"/>
      <c r="NR80"/>
      <c r="NS80"/>
      <c r="NT80"/>
      <c r="NU80"/>
      <c r="NV80"/>
      <c r="NW80"/>
      <c r="NX80"/>
      <c r="NY80"/>
      <c r="NZ80"/>
      <c r="OA80"/>
      <c r="OB80"/>
      <c r="OC80"/>
      <c r="OD80"/>
      <c r="OE80"/>
      <c r="OF80"/>
      <c r="OG80"/>
      <c r="OH80"/>
      <c r="OI80"/>
      <c r="OJ80"/>
      <c r="OK80"/>
      <c r="OL80"/>
      <c r="OM80"/>
      <c r="ON80"/>
      <c r="OO80"/>
      <c r="OP80"/>
      <c r="OQ80"/>
      <c r="OR80"/>
      <c r="OS80"/>
      <c r="OT80"/>
      <c r="OU80"/>
      <c r="OV80"/>
      <c r="OW80"/>
      <c r="OX80"/>
      <c r="OY80"/>
      <c r="OZ80"/>
      <c r="PA80"/>
      <c r="PB80"/>
      <c r="PC80"/>
      <c r="PD80"/>
      <c r="PE80"/>
      <c r="PF80"/>
      <c r="PG80"/>
      <c r="PH80"/>
      <c r="PI80"/>
      <c r="PJ80"/>
      <c r="PK80"/>
      <c r="PL80"/>
      <c r="PM80"/>
      <c r="PN80"/>
      <c r="PO80"/>
      <c r="PP80"/>
      <c r="PQ80"/>
      <c r="PR80"/>
      <c r="PS80"/>
      <c r="PT80"/>
      <c r="PU80"/>
      <c r="PV80"/>
      <c r="PW80"/>
      <c r="PX80"/>
      <c r="PY80"/>
      <c r="PZ80"/>
      <c r="QA80"/>
      <c r="QB80"/>
      <c r="QC80"/>
      <c r="QD80"/>
      <c r="QE80"/>
      <c r="QF80"/>
      <c r="QG80"/>
      <c r="QH80"/>
      <c r="QI80"/>
      <c r="QJ80"/>
      <c r="QK80"/>
      <c r="QL80"/>
      <c r="QM80"/>
      <c r="QN80"/>
      <c r="QO80"/>
      <c r="QP80"/>
      <c r="QQ80"/>
      <c r="QR80"/>
      <c r="QS80"/>
      <c r="QT80"/>
      <c r="QU80"/>
      <c r="QV80"/>
      <c r="QW80"/>
      <c r="QX80"/>
      <c r="QY80"/>
      <c r="QZ80"/>
      <c r="RA80"/>
      <c r="RB80"/>
      <c r="RC80"/>
      <c r="RD80"/>
      <c r="RE80"/>
      <c r="RF80"/>
      <c r="RG80"/>
      <c r="RH80"/>
      <c r="RI80"/>
      <c r="RJ80"/>
      <c r="RK80"/>
      <c r="RL80"/>
    </row>
    <row r="81" spans="1:480" s="13" customFormat="1" ht="73.5" customHeight="1" x14ac:dyDescent="0.25">
      <c r="A81" s="25" t="s">
        <v>50</v>
      </c>
      <c r="B81" s="25" t="s">
        <v>57</v>
      </c>
      <c r="C81" s="25" t="s">
        <v>19</v>
      </c>
      <c r="D81" s="26" t="s">
        <v>210</v>
      </c>
      <c r="E81" s="26" t="s">
        <v>52</v>
      </c>
      <c r="F81" s="107" t="s">
        <v>18</v>
      </c>
      <c r="G81" s="89">
        <v>0</v>
      </c>
      <c r="H81" s="143" t="s">
        <v>13</v>
      </c>
      <c r="I81" s="141">
        <v>0</v>
      </c>
      <c r="J81" s="141">
        <v>0</v>
      </c>
      <c r="K81" s="247">
        <v>1623.29</v>
      </c>
      <c r="L81" s="74">
        <v>0</v>
      </c>
      <c r="M81" s="28">
        <v>0</v>
      </c>
      <c r="N81" s="52"/>
      <c r="O81" s="52"/>
      <c r="P81" s="52"/>
      <c r="Q81" s="159"/>
      <c r="R81"/>
      <c r="S81"/>
      <c r="T81"/>
      <c r="U81"/>
      <c r="V81"/>
      <c r="W81"/>
      <c r="X81"/>
      <c r="Y81"/>
      <c r="Z81"/>
      <c r="AA81"/>
      <c r="AB81"/>
      <c r="AC81"/>
      <c r="AD81"/>
      <c r="AE81"/>
      <c r="AF81"/>
      <c r="AG81"/>
      <c r="AH81"/>
      <c r="AI81"/>
      <c r="AJ81"/>
      <c r="AK81"/>
      <c r="AL81"/>
      <c r="AM81"/>
      <c r="AN81"/>
      <c r="AO81"/>
      <c r="AP81"/>
      <c r="AQ81"/>
      <c r="AR81"/>
      <c r="AS81"/>
      <c r="AT81"/>
      <c r="AU81"/>
      <c r="AV81"/>
      <c r="AW81"/>
      <c r="AX81"/>
      <c r="AY81"/>
      <c r="AZ81"/>
      <c r="BA81"/>
      <c r="BB81"/>
      <c r="BC81"/>
      <c r="BD81"/>
      <c r="BE81"/>
      <c r="BF81"/>
      <c r="BG81"/>
      <c r="BH81"/>
      <c r="BI81"/>
      <c r="BJ81"/>
      <c r="BK81"/>
      <c r="BL81"/>
      <c r="BM81"/>
      <c r="BN81"/>
      <c r="BO81"/>
      <c r="BP81"/>
      <c r="BQ81"/>
      <c r="BR81"/>
      <c r="BS81"/>
      <c r="BT81"/>
      <c r="BU81"/>
      <c r="BV81"/>
      <c r="BW81"/>
      <c r="BX81"/>
      <c r="BY81"/>
      <c r="BZ81"/>
      <c r="CA81"/>
      <c r="CB81"/>
      <c r="CC81"/>
      <c r="CD81"/>
      <c r="CE81"/>
      <c r="CF81"/>
      <c r="CG81"/>
      <c r="CH81"/>
      <c r="CI81"/>
      <c r="CJ81"/>
      <c r="CK81"/>
      <c r="CL81"/>
      <c r="CM81"/>
      <c r="CN81"/>
      <c r="CO81"/>
      <c r="CP81"/>
      <c r="CQ81"/>
      <c r="CR81"/>
      <c r="CS81"/>
      <c r="CT81"/>
      <c r="CU81"/>
      <c r="CV81"/>
      <c r="CW81"/>
      <c r="CX81"/>
      <c r="CY81"/>
      <c r="CZ81"/>
      <c r="DA81"/>
      <c r="DB81"/>
      <c r="DC81"/>
      <c r="DD81"/>
      <c r="DE81"/>
      <c r="DF81"/>
      <c r="DG81"/>
      <c r="DH81"/>
      <c r="DI81"/>
      <c r="DJ81"/>
      <c r="DK81"/>
      <c r="DL81"/>
      <c r="DM81"/>
      <c r="DN81"/>
      <c r="DO81"/>
      <c r="DP81"/>
      <c r="DQ81"/>
      <c r="DR81"/>
      <c r="DS81"/>
      <c r="DT81"/>
      <c r="DU81"/>
      <c r="DV81"/>
      <c r="DW81"/>
      <c r="DX81"/>
      <c r="DY81"/>
      <c r="DZ81"/>
      <c r="EA81"/>
      <c r="EB81"/>
      <c r="EC81"/>
      <c r="ED81"/>
      <c r="EE81"/>
      <c r="EF81"/>
      <c r="EG81"/>
      <c r="EH81"/>
      <c r="EI81"/>
      <c r="EJ81"/>
      <c r="EK81"/>
      <c r="EL81"/>
      <c r="EM81"/>
      <c r="EN81"/>
      <c r="EO81"/>
      <c r="EP81"/>
      <c r="EQ81"/>
      <c r="ER81"/>
      <c r="ES81"/>
      <c r="ET81"/>
      <c r="EU81"/>
      <c r="EV81"/>
      <c r="EW81"/>
      <c r="EX81"/>
      <c r="EY81"/>
      <c r="EZ81"/>
      <c r="FA81"/>
      <c r="FB81"/>
      <c r="FC81"/>
      <c r="FD81"/>
      <c r="FE81"/>
      <c r="FF81"/>
      <c r="FG81"/>
      <c r="FH81"/>
      <c r="FI81"/>
      <c r="FJ81"/>
      <c r="FK81"/>
      <c r="FL81"/>
      <c r="FM81"/>
      <c r="FN81"/>
      <c r="FO81"/>
      <c r="FP81"/>
      <c r="FQ81"/>
      <c r="FR81"/>
      <c r="FS81"/>
      <c r="FT81"/>
      <c r="FU81"/>
      <c r="FV81"/>
      <c r="FW81"/>
      <c r="FX81"/>
      <c r="FY81"/>
      <c r="FZ81"/>
      <c r="GA81"/>
      <c r="GB81"/>
      <c r="GC81"/>
      <c r="GD81"/>
      <c r="GE81"/>
      <c r="GF81"/>
      <c r="GG81"/>
      <c r="GH81"/>
      <c r="GI81"/>
      <c r="GJ81"/>
      <c r="GK81"/>
      <c r="GL81"/>
      <c r="GM81"/>
      <c r="GN81"/>
      <c r="GO81"/>
      <c r="GP81"/>
      <c r="GQ81"/>
      <c r="GR81"/>
      <c r="GS81"/>
      <c r="GT81"/>
      <c r="GU81"/>
      <c r="GV81"/>
      <c r="GW81"/>
      <c r="GX81"/>
      <c r="GY81"/>
      <c r="GZ81"/>
      <c r="HA81"/>
      <c r="HB81"/>
      <c r="HC81"/>
      <c r="HD81"/>
      <c r="HE81"/>
      <c r="HF81"/>
      <c r="HG81"/>
      <c r="HH81"/>
      <c r="HI81"/>
      <c r="HJ81"/>
      <c r="HK81"/>
      <c r="HL81"/>
      <c r="HM81"/>
      <c r="HN81"/>
      <c r="HO81"/>
      <c r="HP81"/>
      <c r="HQ81"/>
      <c r="HR81"/>
      <c r="HS81"/>
      <c r="HT81"/>
      <c r="HU81"/>
      <c r="HV81"/>
      <c r="HW81"/>
      <c r="HX81"/>
      <c r="HY81"/>
      <c r="HZ81"/>
      <c r="IA81"/>
      <c r="IB81"/>
      <c r="IC81"/>
      <c r="ID81"/>
      <c r="IE81"/>
      <c r="IF81"/>
      <c r="IG81"/>
      <c r="IH81"/>
      <c r="II81"/>
      <c r="IJ81"/>
      <c r="IK81"/>
      <c r="IL81"/>
      <c r="IM81"/>
      <c r="IN81"/>
      <c r="IO81"/>
      <c r="IP81"/>
      <c r="IQ81"/>
      <c r="IR81"/>
      <c r="IS81"/>
      <c r="IT81"/>
      <c r="IU81"/>
      <c r="IV81"/>
      <c r="IW81"/>
      <c r="IX81"/>
      <c r="IY81"/>
      <c r="IZ81"/>
      <c r="JA81"/>
      <c r="JB81"/>
      <c r="JC81"/>
      <c r="JD81"/>
      <c r="JE81"/>
      <c r="JF81"/>
      <c r="JG81"/>
      <c r="JH81"/>
      <c r="JI81"/>
      <c r="JJ81"/>
      <c r="JK81"/>
      <c r="JL81"/>
      <c r="JM81"/>
      <c r="JN81"/>
      <c r="JO81"/>
      <c r="JP81"/>
      <c r="JQ81"/>
      <c r="JR81"/>
      <c r="JS81"/>
      <c r="JT81"/>
      <c r="JU81"/>
      <c r="JV81"/>
      <c r="JW81"/>
      <c r="JX81"/>
      <c r="JY81"/>
      <c r="JZ81"/>
      <c r="KA81"/>
      <c r="KB81"/>
      <c r="KC81"/>
      <c r="KD81"/>
      <c r="KE81"/>
      <c r="KF81"/>
      <c r="KG81"/>
      <c r="KH81"/>
      <c r="KI81"/>
      <c r="KJ81"/>
      <c r="KK81"/>
      <c r="KL81"/>
      <c r="KM81"/>
      <c r="KN81"/>
      <c r="KO81"/>
      <c r="KP81"/>
      <c r="KQ81"/>
      <c r="KR81"/>
      <c r="KS81"/>
      <c r="KT81"/>
      <c r="KU81"/>
      <c r="KV81"/>
      <c r="KW81"/>
      <c r="KX81"/>
      <c r="KY81"/>
      <c r="KZ81"/>
      <c r="LA81"/>
      <c r="LB81"/>
      <c r="LC81"/>
      <c r="LD81"/>
      <c r="LE81"/>
      <c r="LF81"/>
      <c r="LG81"/>
      <c r="LH81"/>
      <c r="LI81"/>
      <c r="LJ81"/>
      <c r="LK81"/>
      <c r="LL81"/>
      <c r="LM81"/>
      <c r="LN81"/>
      <c r="LO81"/>
      <c r="LP81"/>
      <c r="LQ81"/>
      <c r="LR81"/>
      <c r="LS81"/>
      <c r="LT81"/>
      <c r="LU81"/>
      <c r="LV81"/>
      <c r="LW81"/>
      <c r="LX81"/>
      <c r="LY81"/>
      <c r="LZ81"/>
      <c r="MA81"/>
      <c r="MB81"/>
      <c r="MC81"/>
      <c r="MD81"/>
      <c r="ME81"/>
      <c r="MF81"/>
      <c r="MG81"/>
      <c r="MH81"/>
      <c r="MI81"/>
      <c r="MJ81"/>
      <c r="MK81"/>
      <c r="ML81"/>
      <c r="MM81"/>
      <c r="MN81"/>
      <c r="MO81"/>
      <c r="MP81"/>
      <c r="MQ81"/>
      <c r="MR81"/>
      <c r="MS81"/>
      <c r="MT81"/>
      <c r="MU81"/>
      <c r="MV81"/>
      <c r="MW81"/>
      <c r="MX81"/>
      <c r="MY81"/>
      <c r="MZ81"/>
      <c r="NA81"/>
      <c r="NB81"/>
      <c r="NC81"/>
      <c r="ND81"/>
      <c r="NE81"/>
      <c r="NF81"/>
      <c r="NG81"/>
      <c r="NH81"/>
      <c r="NI81"/>
      <c r="NJ81"/>
      <c r="NK81"/>
      <c r="NL81"/>
      <c r="NM81"/>
      <c r="NN81"/>
      <c r="NO81"/>
      <c r="NP81"/>
      <c r="NQ81"/>
      <c r="NR81"/>
      <c r="NS81"/>
      <c r="NT81"/>
      <c r="NU81"/>
      <c r="NV81"/>
      <c r="NW81"/>
      <c r="NX81"/>
      <c r="NY81"/>
      <c r="NZ81"/>
      <c r="OA81"/>
      <c r="OB81"/>
      <c r="OC81"/>
      <c r="OD81"/>
      <c r="OE81"/>
      <c r="OF81"/>
      <c r="OG81"/>
      <c r="OH81"/>
      <c r="OI81"/>
      <c r="OJ81"/>
      <c r="OK81"/>
      <c r="OL81"/>
      <c r="OM81"/>
      <c r="ON81"/>
      <c r="OO81"/>
      <c r="OP81"/>
      <c r="OQ81"/>
      <c r="OR81"/>
      <c r="OS81"/>
      <c r="OT81"/>
      <c r="OU81"/>
      <c r="OV81"/>
      <c r="OW81"/>
      <c r="OX81"/>
      <c r="OY81"/>
      <c r="OZ81"/>
      <c r="PA81"/>
      <c r="PB81"/>
      <c r="PC81"/>
      <c r="PD81"/>
      <c r="PE81"/>
      <c r="PF81"/>
      <c r="PG81"/>
      <c r="PH81"/>
      <c r="PI81"/>
      <c r="PJ81"/>
      <c r="PK81"/>
      <c r="PL81"/>
      <c r="PM81"/>
      <c r="PN81"/>
      <c r="PO81"/>
      <c r="PP81"/>
      <c r="PQ81"/>
      <c r="PR81"/>
      <c r="PS81"/>
      <c r="PT81"/>
      <c r="PU81"/>
      <c r="PV81"/>
      <c r="PW81"/>
      <c r="PX81"/>
      <c r="PY81"/>
      <c r="PZ81"/>
      <c r="QA81"/>
      <c r="QB81"/>
      <c r="QC81"/>
      <c r="QD81"/>
      <c r="QE81"/>
      <c r="QF81"/>
      <c r="QG81"/>
      <c r="QH81"/>
      <c r="QI81"/>
      <c r="QJ81"/>
      <c r="QK81"/>
      <c r="QL81"/>
      <c r="QM81"/>
      <c r="QN81"/>
      <c r="QO81"/>
      <c r="QP81"/>
      <c r="QQ81"/>
      <c r="QR81"/>
      <c r="QS81"/>
      <c r="QT81"/>
      <c r="QU81"/>
      <c r="QV81"/>
      <c r="QW81"/>
      <c r="QX81"/>
      <c r="QY81"/>
      <c r="QZ81"/>
      <c r="RA81"/>
      <c r="RB81"/>
      <c r="RC81"/>
      <c r="RD81"/>
      <c r="RE81"/>
      <c r="RF81"/>
      <c r="RG81"/>
      <c r="RH81"/>
      <c r="RI81"/>
      <c r="RJ81"/>
      <c r="RK81"/>
      <c r="RL81"/>
    </row>
    <row r="82" spans="1:480" s="13" customFormat="1" ht="73.5" customHeight="1" x14ac:dyDescent="0.25">
      <c r="A82" s="25" t="s">
        <v>50</v>
      </c>
      <c r="B82" s="25" t="s">
        <v>57</v>
      </c>
      <c r="C82" s="25" t="s">
        <v>19</v>
      </c>
      <c r="D82" s="26" t="s">
        <v>274</v>
      </c>
      <c r="E82" s="26" t="s">
        <v>52</v>
      </c>
      <c r="F82" s="107" t="s">
        <v>18</v>
      </c>
      <c r="G82" s="89">
        <v>0</v>
      </c>
      <c r="H82" s="143" t="s">
        <v>13</v>
      </c>
      <c r="I82" s="141">
        <v>0</v>
      </c>
      <c r="J82" s="141">
        <v>0</v>
      </c>
      <c r="K82" s="247">
        <v>3768.51</v>
      </c>
      <c r="L82" s="74">
        <v>0</v>
      </c>
      <c r="M82" s="28">
        <v>0</v>
      </c>
      <c r="N82" s="52"/>
      <c r="O82" s="52"/>
      <c r="P82" s="52"/>
      <c r="Q82" s="159"/>
      <c r="R82"/>
      <c r="S82"/>
      <c r="T82"/>
      <c r="U82"/>
      <c r="V82"/>
      <c r="W82"/>
      <c r="X82"/>
      <c r="Y82"/>
      <c r="Z82"/>
      <c r="AA82"/>
      <c r="AB82"/>
      <c r="AC82"/>
      <c r="AD82"/>
      <c r="AE82"/>
      <c r="AF82"/>
      <c r="AG82"/>
      <c r="AH82"/>
      <c r="AI82"/>
      <c r="AJ82"/>
      <c r="AK82"/>
      <c r="AL82"/>
      <c r="AM82"/>
      <c r="AN82"/>
      <c r="AO82"/>
      <c r="AP82"/>
      <c r="AQ82"/>
      <c r="AR82"/>
      <c r="AS82"/>
      <c r="AT82"/>
      <c r="AU82"/>
      <c r="AV82"/>
      <c r="AW82"/>
      <c r="AX82"/>
      <c r="AY82"/>
      <c r="AZ82"/>
      <c r="BA82"/>
      <c r="BB82"/>
      <c r="BC82"/>
      <c r="BD82"/>
      <c r="BE82"/>
      <c r="BF82"/>
      <c r="BG82"/>
      <c r="BH82"/>
      <c r="BI82"/>
      <c r="BJ82"/>
      <c r="BK82"/>
      <c r="BL82"/>
      <c r="BM82"/>
      <c r="BN82"/>
      <c r="BO82"/>
      <c r="BP82"/>
      <c r="BQ82"/>
      <c r="BR82"/>
      <c r="BS82"/>
      <c r="BT82"/>
      <c r="BU82"/>
      <c r="BV82"/>
      <c r="BW82"/>
      <c r="BX82"/>
      <c r="BY82"/>
      <c r="BZ82"/>
      <c r="CA82"/>
      <c r="CB82"/>
      <c r="CC82"/>
      <c r="CD82"/>
      <c r="CE82"/>
      <c r="CF82"/>
      <c r="CG82"/>
      <c r="CH82"/>
      <c r="CI82"/>
      <c r="CJ82"/>
      <c r="CK82"/>
      <c r="CL82"/>
      <c r="CM82"/>
      <c r="CN82"/>
      <c r="CO82"/>
      <c r="CP82"/>
      <c r="CQ82"/>
      <c r="CR82"/>
      <c r="CS82"/>
      <c r="CT82"/>
      <c r="CU82"/>
      <c r="CV82"/>
      <c r="CW82"/>
      <c r="CX82"/>
      <c r="CY82"/>
      <c r="CZ82"/>
      <c r="DA82"/>
      <c r="DB82"/>
      <c r="DC82"/>
      <c r="DD82"/>
      <c r="DE82"/>
      <c r="DF82"/>
      <c r="DG82"/>
      <c r="DH82"/>
      <c r="DI82"/>
      <c r="DJ82"/>
      <c r="DK82"/>
      <c r="DL82"/>
      <c r="DM82"/>
      <c r="DN82"/>
      <c r="DO82"/>
      <c r="DP82"/>
      <c r="DQ82"/>
      <c r="DR82"/>
      <c r="DS82"/>
      <c r="DT82"/>
      <c r="DU82"/>
      <c r="DV82"/>
      <c r="DW82"/>
      <c r="DX82"/>
      <c r="DY82"/>
      <c r="DZ82"/>
      <c r="EA82"/>
      <c r="EB82"/>
      <c r="EC82"/>
      <c r="ED82"/>
      <c r="EE82"/>
      <c r="EF82"/>
      <c r="EG82"/>
      <c r="EH82"/>
      <c r="EI82"/>
      <c r="EJ82"/>
      <c r="EK82"/>
      <c r="EL82"/>
      <c r="EM82"/>
      <c r="EN82"/>
      <c r="EO82"/>
      <c r="EP82"/>
      <c r="EQ82"/>
      <c r="ER82"/>
      <c r="ES82"/>
      <c r="ET82"/>
      <c r="EU82"/>
      <c r="EV82"/>
      <c r="EW82"/>
      <c r="EX82"/>
      <c r="EY82"/>
      <c r="EZ82"/>
      <c r="FA82"/>
      <c r="FB82"/>
      <c r="FC82"/>
      <c r="FD82"/>
      <c r="FE82"/>
      <c r="FF82"/>
      <c r="FG82"/>
      <c r="FH82"/>
      <c r="FI82"/>
      <c r="FJ82"/>
      <c r="FK82"/>
      <c r="FL82"/>
      <c r="FM82"/>
      <c r="FN82"/>
      <c r="FO82"/>
      <c r="FP82"/>
      <c r="FQ82"/>
      <c r="FR82"/>
      <c r="FS82"/>
      <c r="FT82"/>
      <c r="FU82"/>
      <c r="FV82"/>
      <c r="FW82"/>
      <c r="FX82"/>
      <c r="FY82"/>
      <c r="FZ82"/>
      <c r="GA82"/>
      <c r="GB82"/>
      <c r="GC82"/>
      <c r="GD82"/>
      <c r="GE82"/>
      <c r="GF82"/>
      <c r="GG82"/>
      <c r="GH82"/>
      <c r="GI82"/>
      <c r="GJ82"/>
      <c r="GK82"/>
      <c r="GL82"/>
      <c r="GM82"/>
      <c r="GN82"/>
      <c r="GO82"/>
      <c r="GP82"/>
      <c r="GQ82"/>
      <c r="GR82"/>
      <c r="GS82"/>
      <c r="GT82"/>
      <c r="GU82"/>
      <c r="GV82"/>
      <c r="GW82"/>
      <c r="GX82"/>
      <c r="GY82"/>
      <c r="GZ82"/>
      <c r="HA82"/>
      <c r="HB82"/>
      <c r="HC82"/>
      <c r="HD82"/>
      <c r="HE82"/>
      <c r="HF82"/>
      <c r="HG82"/>
      <c r="HH82"/>
      <c r="HI82"/>
      <c r="HJ82"/>
      <c r="HK82"/>
      <c r="HL82"/>
      <c r="HM82"/>
      <c r="HN82"/>
      <c r="HO82"/>
      <c r="HP82"/>
      <c r="HQ82"/>
      <c r="HR82"/>
      <c r="HS82"/>
      <c r="HT82"/>
      <c r="HU82"/>
      <c r="HV82"/>
      <c r="HW82"/>
      <c r="HX82"/>
      <c r="HY82"/>
      <c r="HZ82"/>
      <c r="IA82"/>
      <c r="IB82"/>
      <c r="IC82"/>
      <c r="ID82"/>
      <c r="IE82"/>
      <c r="IF82"/>
      <c r="IG82"/>
      <c r="IH82"/>
      <c r="II82"/>
      <c r="IJ82"/>
      <c r="IK82"/>
      <c r="IL82"/>
      <c r="IM82"/>
      <c r="IN82"/>
      <c r="IO82"/>
      <c r="IP82"/>
      <c r="IQ82"/>
      <c r="IR82"/>
      <c r="IS82"/>
      <c r="IT82"/>
      <c r="IU82"/>
      <c r="IV82"/>
      <c r="IW82"/>
      <c r="IX82"/>
      <c r="IY82"/>
      <c r="IZ82"/>
      <c r="JA82"/>
      <c r="JB82"/>
      <c r="JC82"/>
      <c r="JD82"/>
      <c r="JE82"/>
      <c r="JF82"/>
      <c r="JG82"/>
      <c r="JH82"/>
      <c r="JI82"/>
      <c r="JJ82"/>
      <c r="JK82"/>
      <c r="JL82"/>
      <c r="JM82"/>
      <c r="JN82"/>
      <c r="JO82"/>
      <c r="JP82"/>
      <c r="JQ82"/>
      <c r="JR82"/>
      <c r="JS82"/>
      <c r="JT82"/>
      <c r="JU82"/>
      <c r="JV82"/>
      <c r="JW82"/>
      <c r="JX82"/>
      <c r="JY82"/>
      <c r="JZ82"/>
      <c r="KA82"/>
      <c r="KB82"/>
      <c r="KC82"/>
      <c r="KD82"/>
      <c r="KE82"/>
      <c r="KF82"/>
      <c r="KG82"/>
      <c r="KH82"/>
      <c r="KI82"/>
      <c r="KJ82"/>
      <c r="KK82"/>
      <c r="KL82"/>
      <c r="KM82"/>
      <c r="KN82"/>
      <c r="KO82"/>
      <c r="KP82"/>
      <c r="KQ82"/>
      <c r="KR82"/>
      <c r="KS82"/>
      <c r="KT82"/>
      <c r="KU82"/>
      <c r="KV82"/>
      <c r="KW82"/>
      <c r="KX82"/>
      <c r="KY82"/>
      <c r="KZ82"/>
      <c r="LA82"/>
      <c r="LB82"/>
      <c r="LC82"/>
      <c r="LD82"/>
      <c r="LE82"/>
      <c r="LF82"/>
      <c r="LG82"/>
      <c r="LH82"/>
      <c r="LI82"/>
      <c r="LJ82"/>
      <c r="LK82"/>
      <c r="LL82"/>
      <c r="LM82"/>
      <c r="LN82"/>
      <c r="LO82"/>
      <c r="LP82"/>
      <c r="LQ82"/>
      <c r="LR82"/>
      <c r="LS82"/>
      <c r="LT82"/>
      <c r="LU82"/>
      <c r="LV82"/>
      <c r="LW82"/>
      <c r="LX82"/>
      <c r="LY82"/>
      <c r="LZ82"/>
      <c r="MA82"/>
      <c r="MB82"/>
      <c r="MC82"/>
      <c r="MD82"/>
      <c r="ME82"/>
      <c r="MF82"/>
      <c r="MG82"/>
      <c r="MH82"/>
      <c r="MI82"/>
      <c r="MJ82"/>
      <c r="MK82"/>
      <c r="ML82"/>
      <c r="MM82"/>
      <c r="MN82"/>
      <c r="MO82"/>
      <c r="MP82"/>
      <c r="MQ82"/>
      <c r="MR82"/>
      <c r="MS82"/>
      <c r="MT82"/>
      <c r="MU82"/>
      <c r="MV82"/>
      <c r="MW82"/>
      <c r="MX82"/>
      <c r="MY82"/>
      <c r="MZ82"/>
      <c r="NA82"/>
      <c r="NB82"/>
      <c r="NC82"/>
      <c r="ND82"/>
      <c r="NE82"/>
      <c r="NF82"/>
      <c r="NG82"/>
      <c r="NH82"/>
      <c r="NI82"/>
      <c r="NJ82"/>
      <c r="NK82"/>
      <c r="NL82"/>
      <c r="NM82"/>
      <c r="NN82"/>
      <c r="NO82"/>
      <c r="NP82"/>
      <c r="NQ82"/>
      <c r="NR82"/>
      <c r="NS82"/>
      <c r="NT82"/>
      <c r="NU82"/>
      <c r="NV82"/>
      <c r="NW82"/>
      <c r="NX82"/>
      <c r="NY82"/>
      <c r="NZ82"/>
      <c r="OA82"/>
      <c r="OB82"/>
      <c r="OC82"/>
      <c r="OD82"/>
      <c r="OE82"/>
      <c r="OF82"/>
      <c r="OG82"/>
      <c r="OH82"/>
      <c r="OI82"/>
      <c r="OJ82"/>
      <c r="OK82"/>
      <c r="OL82"/>
      <c r="OM82"/>
      <c r="ON82"/>
      <c r="OO82"/>
      <c r="OP82"/>
      <c r="OQ82"/>
      <c r="OR82"/>
      <c r="OS82"/>
      <c r="OT82"/>
      <c r="OU82"/>
      <c r="OV82"/>
      <c r="OW82"/>
      <c r="OX82"/>
      <c r="OY82"/>
      <c r="OZ82"/>
      <c r="PA82"/>
      <c r="PB82"/>
      <c r="PC82"/>
      <c r="PD82"/>
      <c r="PE82"/>
      <c r="PF82"/>
      <c r="PG82"/>
      <c r="PH82"/>
      <c r="PI82"/>
      <c r="PJ82"/>
      <c r="PK82"/>
      <c r="PL82"/>
      <c r="PM82"/>
      <c r="PN82"/>
      <c r="PO82"/>
      <c r="PP82"/>
      <c r="PQ82"/>
      <c r="PR82"/>
      <c r="PS82"/>
      <c r="PT82"/>
      <c r="PU82"/>
      <c r="PV82"/>
      <c r="PW82"/>
      <c r="PX82"/>
      <c r="PY82"/>
      <c r="PZ82"/>
      <c r="QA82"/>
      <c r="QB82"/>
      <c r="QC82"/>
      <c r="QD82"/>
      <c r="QE82"/>
      <c r="QF82"/>
      <c r="QG82"/>
      <c r="QH82"/>
      <c r="QI82"/>
      <c r="QJ82"/>
      <c r="QK82"/>
      <c r="QL82"/>
      <c r="QM82"/>
      <c r="QN82"/>
      <c r="QO82"/>
      <c r="QP82"/>
      <c r="QQ82"/>
      <c r="QR82"/>
      <c r="QS82"/>
      <c r="QT82"/>
      <c r="QU82"/>
      <c r="QV82"/>
      <c r="QW82"/>
      <c r="QX82"/>
      <c r="QY82"/>
      <c r="QZ82"/>
      <c r="RA82"/>
      <c r="RB82"/>
      <c r="RC82"/>
      <c r="RD82"/>
      <c r="RE82"/>
      <c r="RF82"/>
      <c r="RG82"/>
      <c r="RH82"/>
      <c r="RI82"/>
      <c r="RJ82"/>
      <c r="RK82"/>
      <c r="RL82"/>
    </row>
    <row r="83" spans="1:480" s="13" customFormat="1" ht="73.5" customHeight="1" x14ac:dyDescent="0.25">
      <c r="A83" s="58" t="s">
        <v>13</v>
      </c>
      <c r="B83" s="58" t="s">
        <v>13</v>
      </c>
      <c r="C83" s="58" t="s">
        <v>13</v>
      </c>
      <c r="D83" s="59" t="s">
        <v>60</v>
      </c>
      <c r="E83" s="60" t="s">
        <v>54</v>
      </c>
      <c r="F83" s="61" t="s">
        <v>55</v>
      </c>
      <c r="G83" s="63">
        <f>SUM(G84:G89)</f>
        <v>6162</v>
      </c>
      <c r="H83" s="73" t="s">
        <v>13</v>
      </c>
      <c r="I83" s="63">
        <f>SUM(I84:I89)</f>
        <v>5387</v>
      </c>
      <c r="J83" s="63">
        <f>SUM(J84:J89)</f>
        <v>0</v>
      </c>
      <c r="K83" s="63">
        <f>SUM(K84:K89)</f>
        <v>45633.64</v>
      </c>
      <c r="L83" s="63">
        <f>SUM(L84:L89)</f>
        <v>37099.75</v>
      </c>
      <c r="M83" s="63">
        <f>SUM(M84:M89)</f>
        <v>0</v>
      </c>
      <c r="N83" s="52"/>
      <c r="O83" s="52"/>
      <c r="P83" s="52"/>
      <c r="Q83" s="158"/>
      <c r="R83"/>
      <c r="S83"/>
      <c r="T83"/>
      <c r="U83"/>
      <c r="V83"/>
      <c r="W83"/>
      <c r="X83"/>
      <c r="Y83"/>
      <c r="Z83"/>
      <c r="AA83"/>
      <c r="AB83"/>
      <c r="AC83"/>
      <c r="AD83"/>
      <c r="AE83"/>
      <c r="AF83"/>
      <c r="AG83"/>
      <c r="AH83"/>
      <c r="AI83"/>
      <c r="AJ83"/>
      <c r="AK83"/>
      <c r="AL83"/>
      <c r="AM83"/>
      <c r="AN83"/>
      <c r="AO83"/>
      <c r="AP83"/>
      <c r="AQ83"/>
      <c r="AR83"/>
      <c r="AS83"/>
      <c r="AT83"/>
      <c r="AU83"/>
      <c r="AV83"/>
      <c r="AW83"/>
      <c r="AX83"/>
      <c r="AY83"/>
      <c r="AZ83"/>
      <c r="BA83"/>
      <c r="BB83"/>
      <c r="BC83"/>
      <c r="BD83"/>
      <c r="BE83"/>
      <c r="BF83"/>
      <c r="BG83"/>
      <c r="BH83"/>
      <c r="BI83"/>
      <c r="BJ83"/>
      <c r="BK83"/>
      <c r="BL83"/>
      <c r="BM83"/>
      <c r="BN83"/>
      <c r="BO83"/>
      <c r="BP83"/>
      <c r="BQ83"/>
      <c r="BR83"/>
      <c r="BS83"/>
      <c r="BT83"/>
      <c r="BU83"/>
      <c r="BV83"/>
      <c r="BW83"/>
      <c r="BX83"/>
      <c r="BY83"/>
      <c r="BZ83"/>
      <c r="CA83"/>
      <c r="CB83"/>
      <c r="CC83"/>
      <c r="CD83"/>
      <c r="CE83"/>
      <c r="CF83"/>
      <c r="CG83"/>
      <c r="CH83"/>
      <c r="CI83"/>
      <c r="CJ83"/>
      <c r="CK83"/>
      <c r="CL83"/>
      <c r="CM83"/>
      <c r="CN83"/>
      <c r="CO83"/>
      <c r="CP83"/>
      <c r="CQ83"/>
      <c r="CR83"/>
      <c r="CS83"/>
      <c r="CT83"/>
      <c r="CU83"/>
      <c r="CV83"/>
      <c r="CW83"/>
      <c r="CX83"/>
      <c r="CY83"/>
      <c r="CZ83"/>
      <c r="DA83"/>
      <c r="DB83"/>
      <c r="DC83"/>
      <c r="DD83"/>
      <c r="DE83"/>
      <c r="DF83"/>
      <c r="DG83"/>
      <c r="DH83"/>
      <c r="DI83"/>
      <c r="DJ83"/>
      <c r="DK83"/>
      <c r="DL83"/>
      <c r="DM83"/>
      <c r="DN83"/>
      <c r="DO83"/>
      <c r="DP83"/>
      <c r="DQ83"/>
      <c r="DR83"/>
      <c r="DS83"/>
      <c r="DT83"/>
      <c r="DU83"/>
      <c r="DV83"/>
      <c r="DW83"/>
      <c r="DX83"/>
      <c r="DY83"/>
      <c r="DZ83"/>
      <c r="EA83"/>
      <c r="EB83"/>
      <c r="EC83"/>
      <c r="ED83"/>
      <c r="EE83"/>
      <c r="EF83"/>
      <c r="EG83"/>
      <c r="EH83"/>
      <c r="EI83"/>
      <c r="EJ83"/>
      <c r="EK83"/>
      <c r="EL83"/>
      <c r="EM83"/>
      <c r="EN83"/>
      <c r="EO83"/>
      <c r="EP83"/>
      <c r="EQ83"/>
      <c r="ER83"/>
      <c r="ES83"/>
      <c r="ET83"/>
      <c r="EU83"/>
      <c r="EV83"/>
      <c r="EW83"/>
      <c r="EX83"/>
      <c r="EY83"/>
      <c r="EZ83"/>
      <c r="FA83"/>
      <c r="FB83"/>
      <c r="FC83"/>
      <c r="FD83"/>
      <c r="FE83"/>
      <c r="FF83"/>
      <c r="FG83"/>
      <c r="FH83"/>
      <c r="FI83"/>
      <c r="FJ83"/>
      <c r="FK83"/>
      <c r="FL83"/>
      <c r="FM83"/>
      <c r="FN83"/>
      <c r="FO83"/>
      <c r="FP83"/>
      <c r="FQ83"/>
      <c r="FR83"/>
      <c r="FS83"/>
      <c r="FT83"/>
      <c r="FU83"/>
      <c r="FV83"/>
      <c r="FW83"/>
      <c r="FX83"/>
      <c r="FY83"/>
      <c r="FZ83"/>
      <c r="GA83"/>
      <c r="GB83"/>
      <c r="GC83"/>
      <c r="GD83"/>
      <c r="GE83"/>
      <c r="GF83"/>
      <c r="GG83"/>
      <c r="GH83"/>
      <c r="GI83"/>
      <c r="GJ83"/>
      <c r="GK83"/>
      <c r="GL83"/>
      <c r="GM83"/>
      <c r="GN83"/>
      <c r="GO83"/>
      <c r="GP83"/>
      <c r="GQ83"/>
      <c r="GR83"/>
      <c r="GS83"/>
      <c r="GT83"/>
      <c r="GU83"/>
      <c r="GV83"/>
      <c r="GW83"/>
      <c r="GX83"/>
      <c r="GY83"/>
      <c r="GZ83"/>
      <c r="HA83"/>
      <c r="HB83"/>
      <c r="HC83"/>
      <c r="HD83"/>
      <c r="HE83"/>
      <c r="HF83"/>
      <c r="HG83"/>
      <c r="HH83"/>
      <c r="HI83"/>
      <c r="HJ83"/>
      <c r="HK83"/>
      <c r="HL83"/>
      <c r="HM83"/>
      <c r="HN83"/>
      <c r="HO83"/>
      <c r="HP83"/>
      <c r="HQ83"/>
      <c r="HR83"/>
      <c r="HS83"/>
      <c r="HT83"/>
      <c r="HU83"/>
      <c r="HV83"/>
      <c r="HW83"/>
      <c r="HX83"/>
      <c r="HY83"/>
      <c r="HZ83"/>
      <c r="IA83"/>
      <c r="IB83"/>
      <c r="IC83"/>
      <c r="ID83"/>
      <c r="IE83"/>
      <c r="IF83"/>
      <c r="IG83"/>
      <c r="IH83"/>
      <c r="II83"/>
      <c r="IJ83"/>
      <c r="IK83"/>
      <c r="IL83"/>
      <c r="IM83"/>
      <c r="IN83"/>
      <c r="IO83"/>
      <c r="IP83"/>
      <c r="IQ83"/>
      <c r="IR83"/>
      <c r="IS83"/>
      <c r="IT83"/>
      <c r="IU83"/>
      <c r="IV83"/>
      <c r="IW83"/>
      <c r="IX83"/>
      <c r="IY83"/>
      <c r="IZ83"/>
      <c r="JA83"/>
      <c r="JB83"/>
      <c r="JC83"/>
      <c r="JD83"/>
      <c r="JE83"/>
      <c r="JF83"/>
      <c r="JG83"/>
      <c r="JH83"/>
      <c r="JI83"/>
      <c r="JJ83"/>
      <c r="JK83"/>
      <c r="JL83"/>
      <c r="JM83"/>
      <c r="JN83"/>
      <c r="JO83"/>
      <c r="JP83"/>
      <c r="JQ83"/>
      <c r="JR83"/>
      <c r="JS83"/>
      <c r="JT83"/>
      <c r="JU83"/>
      <c r="JV83"/>
      <c r="JW83"/>
      <c r="JX83"/>
      <c r="JY83"/>
      <c r="JZ83"/>
      <c r="KA83"/>
      <c r="KB83"/>
      <c r="KC83"/>
      <c r="KD83"/>
      <c r="KE83"/>
      <c r="KF83"/>
      <c r="KG83"/>
      <c r="KH83"/>
      <c r="KI83"/>
      <c r="KJ83"/>
      <c r="KK83"/>
      <c r="KL83"/>
      <c r="KM83"/>
      <c r="KN83"/>
      <c r="KO83"/>
      <c r="KP83"/>
      <c r="KQ83"/>
      <c r="KR83"/>
      <c r="KS83"/>
      <c r="KT83"/>
      <c r="KU83"/>
      <c r="KV83"/>
      <c r="KW83"/>
      <c r="KX83"/>
      <c r="KY83"/>
      <c r="KZ83"/>
      <c r="LA83"/>
      <c r="LB83"/>
      <c r="LC83"/>
      <c r="LD83"/>
      <c r="LE83"/>
      <c r="LF83"/>
      <c r="LG83"/>
      <c r="LH83"/>
      <c r="LI83"/>
      <c r="LJ83"/>
      <c r="LK83"/>
      <c r="LL83"/>
      <c r="LM83"/>
      <c r="LN83"/>
      <c r="LO83"/>
      <c r="LP83"/>
      <c r="LQ83"/>
      <c r="LR83"/>
      <c r="LS83"/>
      <c r="LT83"/>
      <c r="LU83"/>
      <c r="LV83"/>
      <c r="LW83"/>
      <c r="LX83"/>
      <c r="LY83"/>
      <c r="LZ83"/>
      <c r="MA83"/>
      <c r="MB83"/>
      <c r="MC83"/>
      <c r="MD83"/>
      <c r="ME83"/>
      <c r="MF83"/>
      <c r="MG83"/>
      <c r="MH83"/>
      <c r="MI83"/>
      <c r="MJ83"/>
      <c r="MK83"/>
      <c r="ML83"/>
      <c r="MM83"/>
      <c r="MN83"/>
      <c r="MO83"/>
      <c r="MP83"/>
      <c r="MQ83"/>
      <c r="MR83"/>
      <c r="MS83"/>
      <c r="MT83"/>
      <c r="MU83"/>
      <c r="MV83"/>
      <c r="MW83"/>
      <c r="MX83"/>
      <c r="MY83"/>
      <c r="MZ83"/>
      <c r="NA83"/>
      <c r="NB83"/>
      <c r="NC83"/>
      <c r="ND83"/>
      <c r="NE83"/>
      <c r="NF83"/>
      <c r="NG83"/>
      <c r="NH83"/>
      <c r="NI83"/>
      <c r="NJ83"/>
      <c r="NK83"/>
      <c r="NL83"/>
      <c r="NM83"/>
      <c r="NN83"/>
      <c r="NO83"/>
      <c r="NP83"/>
      <c r="NQ83"/>
      <c r="NR83"/>
      <c r="NS83"/>
      <c r="NT83"/>
      <c r="NU83"/>
      <c r="NV83"/>
      <c r="NW83"/>
      <c r="NX83"/>
      <c r="NY83"/>
      <c r="NZ83"/>
      <c r="OA83"/>
      <c r="OB83"/>
      <c r="OC83"/>
      <c r="OD83"/>
      <c r="OE83"/>
      <c r="OF83"/>
      <c r="OG83"/>
      <c r="OH83"/>
      <c r="OI83"/>
      <c r="OJ83"/>
      <c r="OK83"/>
      <c r="OL83"/>
      <c r="OM83"/>
      <c r="ON83"/>
      <c r="OO83"/>
      <c r="OP83"/>
      <c r="OQ83"/>
      <c r="OR83"/>
      <c r="OS83"/>
      <c r="OT83"/>
      <c r="OU83"/>
      <c r="OV83"/>
      <c r="OW83"/>
      <c r="OX83"/>
      <c r="OY83"/>
      <c r="OZ83"/>
      <c r="PA83"/>
      <c r="PB83"/>
      <c r="PC83"/>
      <c r="PD83"/>
      <c r="PE83"/>
      <c r="PF83"/>
      <c r="PG83"/>
      <c r="PH83"/>
      <c r="PI83"/>
      <c r="PJ83"/>
      <c r="PK83"/>
      <c r="PL83"/>
      <c r="PM83"/>
      <c r="PN83"/>
      <c r="PO83"/>
      <c r="PP83"/>
      <c r="PQ83"/>
      <c r="PR83"/>
      <c r="PS83"/>
      <c r="PT83"/>
      <c r="PU83"/>
      <c r="PV83"/>
      <c r="PW83"/>
      <c r="PX83"/>
      <c r="PY83"/>
      <c r="PZ83"/>
      <c r="QA83"/>
      <c r="QB83"/>
      <c r="QC83"/>
      <c r="QD83"/>
      <c r="QE83"/>
      <c r="QF83"/>
      <c r="QG83"/>
      <c r="QH83"/>
      <c r="QI83"/>
      <c r="QJ83"/>
      <c r="QK83"/>
      <c r="QL83"/>
      <c r="QM83"/>
      <c r="QN83"/>
      <c r="QO83"/>
      <c r="QP83"/>
      <c r="QQ83"/>
      <c r="QR83"/>
      <c r="QS83"/>
      <c r="QT83"/>
      <c r="QU83"/>
      <c r="QV83"/>
      <c r="QW83"/>
      <c r="QX83"/>
      <c r="QY83"/>
      <c r="QZ83"/>
      <c r="RA83"/>
      <c r="RB83"/>
      <c r="RC83"/>
      <c r="RD83"/>
      <c r="RE83"/>
      <c r="RF83"/>
      <c r="RG83"/>
      <c r="RH83"/>
      <c r="RI83"/>
      <c r="RJ83"/>
      <c r="RK83"/>
      <c r="RL83"/>
    </row>
    <row r="84" spans="1:480" ht="66" customHeight="1" x14ac:dyDescent="0.25">
      <c r="A84" s="34" t="s">
        <v>50</v>
      </c>
      <c r="B84" s="34" t="s">
        <v>57</v>
      </c>
      <c r="C84" s="34" t="s">
        <v>19</v>
      </c>
      <c r="D84" s="26" t="s">
        <v>136</v>
      </c>
      <c r="E84" s="26" t="s">
        <v>54</v>
      </c>
      <c r="F84" s="27" t="s">
        <v>55</v>
      </c>
      <c r="G84" s="28">
        <v>0</v>
      </c>
      <c r="H84" s="90" t="s">
        <v>13</v>
      </c>
      <c r="I84" s="28">
        <v>5387</v>
      </c>
      <c r="J84" s="28">
        <v>0</v>
      </c>
      <c r="K84" s="28">
        <v>0</v>
      </c>
      <c r="L84" s="28">
        <v>37099.75</v>
      </c>
      <c r="M84" s="28">
        <v>0</v>
      </c>
      <c r="N84" s="52"/>
      <c r="O84" s="52"/>
      <c r="P84" s="52"/>
      <c r="R84" s="125"/>
    </row>
    <row r="85" spans="1:480" s="13" customFormat="1" ht="79.5" customHeight="1" x14ac:dyDescent="0.25">
      <c r="A85" s="34" t="s">
        <v>50</v>
      </c>
      <c r="B85" s="34" t="s">
        <v>57</v>
      </c>
      <c r="C85" s="34" t="s">
        <v>19</v>
      </c>
      <c r="D85" s="26" t="s">
        <v>181</v>
      </c>
      <c r="E85" s="26" t="s">
        <v>54</v>
      </c>
      <c r="F85" s="107" t="s">
        <v>55</v>
      </c>
      <c r="G85" s="33">
        <v>2000</v>
      </c>
      <c r="H85" s="76">
        <v>45657</v>
      </c>
      <c r="I85" s="33">
        <v>0</v>
      </c>
      <c r="J85" s="33">
        <v>0</v>
      </c>
      <c r="K85" s="242">
        <v>36536.080000000002</v>
      </c>
      <c r="L85" s="144">
        <v>0</v>
      </c>
      <c r="M85" s="28">
        <v>0</v>
      </c>
      <c r="N85" s="52"/>
      <c r="O85" s="52"/>
      <c r="P85" s="75"/>
      <c r="Q85" s="158"/>
      <c r="R85" s="126"/>
      <c r="S85" s="127"/>
      <c r="T85"/>
      <c r="U85"/>
      <c r="V85"/>
      <c r="W85"/>
      <c r="X85"/>
      <c r="Y85"/>
      <c r="Z85"/>
      <c r="AA85"/>
      <c r="AB85"/>
      <c r="AC85"/>
      <c r="AD85"/>
      <c r="AE85"/>
      <c r="AF85"/>
      <c r="AG85"/>
      <c r="AH85"/>
      <c r="AI85"/>
      <c r="AJ85"/>
      <c r="AK85"/>
      <c r="AL85"/>
      <c r="AM85"/>
      <c r="AN85"/>
      <c r="AO85"/>
      <c r="AP85"/>
      <c r="AQ85"/>
      <c r="AR85"/>
      <c r="AS85"/>
      <c r="AT85"/>
      <c r="AU85"/>
      <c r="AV85"/>
      <c r="AW85"/>
      <c r="AX85"/>
      <c r="AY85"/>
      <c r="AZ85"/>
      <c r="BA85"/>
      <c r="BB85"/>
      <c r="BC85"/>
      <c r="BD85"/>
      <c r="BE85"/>
      <c r="BF85"/>
      <c r="BG85"/>
      <c r="BH85"/>
      <c r="BI85"/>
      <c r="BJ85"/>
      <c r="BK85"/>
      <c r="BL85"/>
      <c r="BM85"/>
      <c r="BN85"/>
      <c r="BO85"/>
      <c r="BP85"/>
      <c r="BQ85"/>
      <c r="BR85"/>
      <c r="BS85"/>
      <c r="BT85"/>
      <c r="BU85"/>
      <c r="BV85"/>
      <c r="BW85"/>
      <c r="BX85"/>
      <c r="BY85"/>
      <c r="BZ85"/>
      <c r="CA85"/>
      <c r="CB85"/>
      <c r="CC85"/>
      <c r="CD85"/>
      <c r="CE85"/>
      <c r="CF85"/>
      <c r="CG85"/>
      <c r="CH85"/>
      <c r="CI85"/>
      <c r="CJ85"/>
      <c r="CK85"/>
      <c r="CL85"/>
      <c r="CM85"/>
      <c r="CN85"/>
      <c r="CO85"/>
      <c r="CP85"/>
      <c r="CQ85"/>
      <c r="CR85"/>
      <c r="CS85"/>
      <c r="CT85"/>
      <c r="CU85"/>
      <c r="CV85"/>
      <c r="CW85"/>
      <c r="CX85"/>
      <c r="CY85"/>
      <c r="CZ85"/>
      <c r="DA85"/>
      <c r="DB85"/>
      <c r="DC85"/>
      <c r="DD85"/>
      <c r="DE85"/>
      <c r="DF85"/>
      <c r="DG85"/>
      <c r="DH85"/>
      <c r="DI85"/>
      <c r="DJ85"/>
      <c r="DK85"/>
      <c r="DL85"/>
      <c r="DM85"/>
      <c r="DN85"/>
      <c r="DO85"/>
      <c r="DP85"/>
      <c r="DQ85"/>
      <c r="DR85"/>
      <c r="DS85"/>
      <c r="DT85"/>
      <c r="DU85"/>
      <c r="DV85"/>
      <c r="DW85"/>
      <c r="DX85"/>
      <c r="DY85"/>
      <c r="DZ85"/>
      <c r="EA85"/>
      <c r="EB85"/>
      <c r="EC85"/>
      <c r="ED85"/>
      <c r="EE85"/>
      <c r="EF85"/>
      <c r="EG85"/>
      <c r="EH85"/>
      <c r="EI85"/>
      <c r="EJ85"/>
      <c r="EK85"/>
      <c r="EL85"/>
      <c r="EM85"/>
      <c r="EN85"/>
      <c r="EO85"/>
      <c r="EP85"/>
      <c r="EQ85"/>
      <c r="ER85"/>
      <c r="ES85"/>
      <c r="ET85"/>
      <c r="EU85"/>
      <c r="EV85"/>
      <c r="EW85"/>
      <c r="EX85"/>
      <c r="EY85"/>
      <c r="EZ85"/>
      <c r="FA85"/>
      <c r="FB85"/>
      <c r="FC85"/>
      <c r="FD85"/>
      <c r="FE85"/>
      <c r="FF85"/>
      <c r="FG85"/>
      <c r="FH85"/>
      <c r="FI85"/>
      <c r="FJ85"/>
      <c r="FK85"/>
      <c r="FL85"/>
      <c r="FM85"/>
      <c r="FN85"/>
      <c r="FO85"/>
      <c r="FP85"/>
      <c r="FQ85"/>
      <c r="FR85"/>
      <c r="FS85"/>
      <c r="FT85"/>
      <c r="FU85"/>
      <c r="FV85"/>
      <c r="FW85"/>
      <c r="FX85"/>
      <c r="FY85"/>
      <c r="FZ85"/>
      <c r="GA85"/>
      <c r="GB85"/>
      <c r="GC85"/>
      <c r="GD85"/>
      <c r="GE85"/>
      <c r="GF85"/>
      <c r="GG85"/>
      <c r="GH85"/>
      <c r="GI85"/>
      <c r="GJ85"/>
      <c r="GK85"/>
      <c r="GL85"/>
      <c r="GM85"/>
      <c r="GN85"/>
      <c r="GO85"/>
      <c r="GP85"/>
      <c r="GQ85"/>
      <c r="GR85"/>
      <c r="GS85"/>
      <c r="GT85"/>
      <c r="GU85"/>
      <c r="GV85"/>
      <c r="GW85"/>
      <c r="GX85"/>
      <c r="GY85"/>
      <c r="GZ85"/>
      <c r="HA85"/>
      <c r="HB85"/>
      <c r="HC85"/>
      <c r="HD85"/>
      <c r="HE85"/>
      <c r="HF85"/>
      <c r="HG85"/>
      <c r="HH85"/>
      <c r="HI85"/>
      <c r="HJ85"/>
      <c r="HK85"/>
      <c r="HL85"/>
      <c r="HM85"/>
      <c r="HN85"/>
      <c r="HO85"/>
      <c r="HP85"/>
      <c r="HQ85"/>
      <c r="HR85"/>
      <c r="HS85"/>
      <c r="HT85"/>
      <c r="HU85"/>
      <c r="HV85"/>
      <c r="HW85"/>
      <c r="HX85"/>
      <c r="HY85"/>
      <c r="HZ85"/>
      <c r="IA85"/>
      <c r="IB85"/>
      <c r="IC85"/>
      <c r="ID85"/>
      <c r="IE85"/>
      <c r="IF85"/>
      <c r="IG85"/>
      <c r="IH85"/>
      <c r="II85"/>
      <c r="IJ85"/>
      <c r="IK85"/>
      <c r="IL85"/>
      <c r="IM85"/>
      <c r="IN85"/>
      <c r="IO85"/>
      <c r="IP85"/>
      <c r="IQ85"/>
      <c r="IR85"/>
      <c r="IS85"/>
      <c r="IT85"/>
      <c r="IU85"/>
      <c r="IV85"/>
      <c r="IW85"/>
      <c r="IX85"/>
      <c r="IY85"/>
      <c r="IZ85"/>
      <c r="JA85"/>
      <c r="JB85"/>
      <c r="JC85"/>
      <c r="JD85"/>
      <c r="JE85"/>
      <c r="JF85"/>
      <c r="JG85"/>
      <c r="JH85"/>
      <c r="JI85"/>
      <c r="JJ85"/>
      <c r="JK85"/>
      <c r="JL85"/>
      <c r="JM85"/>
      <c r="JN85"/>
      <c r="JO85"/>
      <c r="JP85"/>
      <c r="JQ85"/>
      <c r="JR85"/>
      <c r="JS85"/>
      <c r="JT85"/>
      <c r="JU85"/>
      <c r="JV85"/>
      <c r="JW85"/>
      <c r="JX85"/>
      <c r="JY85"/>
      <c r="JZ85"/>
      <c r="KA85"/>
      <c r="KB85"/>
      <c r="KC85"/>
      <c r="KD85"/>
      <c r="KE85"/>
      <c r="KF85"/>
      <c r="KG85"/>
      <c r="KH85"/>
      <c r="KI85"/>
      <c r="KJ85"/>
      <c r="KK85"/>
      <c r="KL85"/>
      <c r="KM85"/>
      <c r="KN85"/>
      <c r="KO85"/>
      <c r="KP85"/>
      <c r="KQ85"/>
      <c r="KR85"/>
      <c r="KS85"/>
      <c r="KT85"/>
      <c r="KU85"/>
      <c r="KV85"/>
      <c r="KW85"/>
      <c r="KX85"/>
      <c r="KY85"/>
      <c r="KZ85"/>
      <c r="LA85"/>
      <c r="LB85"/>
      <c r="LC85"/>
      <c r="LD85"/>
      <c r="LE85"/>
      <c r="LF85"/>
      <c r="LG85"/>
      <c r="LH85"/>
      <c r="LI85"/>
      <c r="LJ85"/>
      <c r="LK85"/>
      <c r="LL85"/>
      <c r="LM85"/>
      <c r="LN85"/>
      <c r="LO85"/>
      <c r="LP85"/>
      <c r="LQ85"/>
      <c r="LR85"/>
      <c r="LS85"/>
      <c r="LT85"/>
      <c r="LU85"/>
      <c r="LV85"/>
      <c r="LW85"/>
      <c r="LX85"/>
      <c r="LY85"/>
      <c r="LZ85"/>
      <c r="MA85"/>
      <c r="MB85"/>
      <c r="MC85"/>
      <c r="MD85"/>
      <c r="ME85"/>
      <c r="MF85"/>
      <c r="MG85"/>
      <c r="MH85"/>
      <c r="MI85"/>
      <c r="MJ85"/>
      <c r="MK85"/>
      <c r="ML85"/>
      <c r="MM85"/>
      <c r="MN85"/>
      <c r="MO85"/>
      <c r="MP85"/>
      <c r="MQ85"/>
      <c r="MR85"/>
      <c r="MS85"/>
      <c r="MT85"/>
      <c r="MU85"/>
      <c r="MV85"/>
      <c r="MW85"/>
      <c r="MX85"/>
      <c r="MY85"/>
      <c r="MZ85"/>
      <c r="NA85"/>
      <c r="NB85"/>
      <c r="NC85"/>
      <c r="ND85"/>
      <c r="NE85"/>
      <c r="NF85"/>
      <c r="NG85"/>
      <c r="NH85"/>
      <c r="NI85"/>
      <c r="NJ85"/>
      <c r="NK85"/>
      <c r="NL85"/>
      <c r="NM85"/>
      <c r="NN85"/>
      <c r="NO85"/>
      <c r="NP85"/>
      <c r="NQ85"/>
      <c r="NR85"/>
      <c r="NS85"/>
      <c r="NT85"/>
      <c r="NU85"/>
      <c r="NV85"/>
      <c r="NW85"/>
      <c r="NX85"/>
      <c r="NY85"/>
      <c r="NZ85"/>
      <c r="OA85"/>
      <c r="OB85"/>
      <c r="OC85"/>
      <c r="OD85"/>
      <c r="OE85"/>
      <c r="OF85"/>
      <c r="OG85"/>
      <c r="OH85"/>
      <c r="OI85"/>
      <c r="OJ85"/>
      <c r="OK85"/>
      <c r="OL85"/>
      <c r="OM85"/>
      <c r="ON85"/>
      <c r="OO85"/>
      <c r="OP85"/>
      <c r="OQ85"/>
      <c r="OR85"/>
      <c r="OS85"/>
      <c r="OT85"/>
      <c r="OU85"/>
      <c r="OV85"/>
      <c r="OW85"/>
      <c r="OX85"/>
      <c r="OY85"/>
      <c r="OZ85"/>
      <c r="PA85"/>
      <c r="PB85"/>
      <c r="PC85"/>
      <c r="PD85"/>
      <c r="PE85"/>
      <c r="PF85"/>
      <c r="PG85"/>
      <c r="PH85"/>
      <c r="PI85"/>
      <c r="PJ85"/>
      <c r="PK85"/>
      <c r="PL85"/>
      <c r="PM85"/>
      <c r="PN85"/>
      <c r="PO85"/>
      <c r="PP85"/>
      <c r="PQ85"/>
      <c r="PR85"/>
      <c r="PS85"/>
      <c r="PT85"/>
      <c r="PU85"/>
      <c r="PV85"/>
      <c r="PW85"/>
      <c r="PX85"/>
      <c r="PY85"/>
      <c r="PZ85"/>
      <c r="QA85"/>
      <c r="QB85"/>
      <c r="QC85"/>
      <c r="QD85"/>
      <c r="QE85"/>
      <c r="QF85"/>
      <c r="QG85"/>
      <c r="QH85"/>
      <c r="QI85"/>
      <c r="QJ85"/>
      <c r="QK85"/>
      <c r="QL85"/>
      <c r="QM85"/>
      <c r="QN85"/>
      <c r="QO85"/>
      <c r="QP85"/>
      <c r="QQ85"/>
      <c r="QR85"/>
      <c r="QS85"/>
      <c r="QT85"/>
      <c r="QU85"/>
      <c r="QV85"/>
      <c r="QW85"/>
      <c r="QX85"/>
      <c r="QY85"/>
      <c r="QZ85"/>
      <c r="RA85"/>
      <c r="RB85"/>
      <c r="RC85"/>
      <c r="RD85"/>
      <c r="RE85"/>
      <c r="RF85"/>
      <c r="RG85"/>
      <c r="RH85"/>
      <c r="RI85"/>
      <c r="RJ85"/>
      <c r="RK85"/>
      <c r="RL85"/>
    </row>
    <row r="86" spans="1:480" s="13" customFormat="1" ht="73.5" customHeight="1" x14ac:dyDescent="0.25">
      <c r="A86" s="34" t="s">
        <v>50</v>
      </c>
      <c r="B86" s="34" t="s">
        <v>57</v>
      </c>
      <c r="C86" s="34" t="s">
        <v>19</v>
      </c>
      <c r="D86" s="26" t="s">
        <v>211</v>
      </c>
      <c r="E86" s="26" t="s">
        <v>54</v>
      </c>
      <c r="F86" s="107" t="s">
        <v>55</v>
      </c>
      <c r="G86" s="28">
        <v>3747</v>
      </c>
      <c r="H86" s="76">
        <v>45415</v>
      </c>
      <c r="I86" s="111">
        <v>0</v>
      </c>
      <c r="J86" s="111">
        <v>0</v>
      </c>
      <c r="K86" s="247">
        <v>5750.1</v>
      </c>
      <c r="L86" s="111">
        <v>0</v>
      </c>
      <c r="M86" s="101">
        <v>0</v>
      </c>
      <c r="N86" s="52"/>
      <c r="O86" s="52"/>
      <c r="P86" s="75"/>
      <c r="Q86" s="158"/>
      <c r="R86" s="126"/>
      <c r="S86" s="127"/>
      <c r="T86"/>
      <c r="U86"/>
      <c r="V86"/>
      <c r="W86"/>
      <c r="X86"/>
      <c r="Y86"/>
      <c r="Z86"/>
      <c r="AA86"/>
      <c r="AB86"/>
      <c r="AC86"/>
      <c r="AD86"/>
      <c r="AE86"/>
      <c r="AF86"/>
      <c r="AG86"/>
      <c r="AH86"/>
      <c r="AI86"/>
      <c r="AJ86"/>
      <c r="AK86"/>
      <c r="AL86"/>
      <c r="AM86"/>
      <c r="AN86"/>
      <c r="AO86"/>
      <c r="AP86"/>
      <c r="AQ86"/>
      <c r="AR86"/>
      <c r="AS86"/>
      <c r="AT86"/>
      <c r="AU86"/>
      <c r="AV86"/>
      <c r="AW86"/>
      <c r="AX86"/>
      <c r="AY86"/>
      <c r="AZ86"/>
      <c r="BA86"/>
      <c r="BB86"/>
      <c r="BC86"/>
      <c r="BD86"/>
      <c r="BE86"/>
      <c r="BF86"/>
      <c r="BG86"/>
      <c r="BH86"/>
      <c r="BI86"/>
      <c r="BJ86"/>
      <c r="BK86"/>
      <c r="BL86"/>
      <c r="BM86"/>
      <c r="BN86"/>
      <c r="BO86"/>
      <c r="BP86"/>
      <c r="BQ86"/>
      <c r="BR86"/>
      <c r="BS86"/>
      <c r="BT86"/>
      <c r="BU86"/>
      <c r="BV86"/>
      <c r="BW86"/>
      <c r="BX86"/>
      <c r="BY86"/>
      <c r="BZ86"/>
      <c r="CA86"/>
      <c r="CB86"/>
      <c r="CC86"/>
      <c r="CD86"/>
      <c r="CE86"/>
      <c r="CF86"/>
      <c r="CG86"/>
      <c r="CH86"/>
      <c r="CI86"/>
      <c r="CJ86"/>
      <c r="CK86"/>
      <c r="CL86"/>
      <c r="CM86"/>
      <c r="CN86"/>
      <c r="CO86"/>
      <c r="CP86"/>
      <c r="CQ86"/>
      <c r="CR86"/>
      <c r="CS86"/>
      <c r="CT86"/>
      <c r="CU86"/>
      <c r="CV86"/>
      <c r="CW86"/>
      <c r="CX86"/>
      <c r="CY86"/>
      <c r="CZ86"/>
      <c r="DA86"/>
      <c r="DB86"/>
      <c r="DC86"/>
      <c r="DD86"/>
      <c r="DE86"/>
      <c r="DF86"/>
      <c r="DG86"/>
      <c r="DH86"/>
      <c r="DI86"/>
      <c r="DJ86"/>
      <c r="DK86"/>
      <c r="DL86"/>
      <c r="DM86"/>
      <c r="DN86"/>
      <c r="DO86"/>
      <c r="DP86"/>
      <c r="DQ86"/>
      <c r="DR86"/>
      <c r="DS86"/>
      <c r="DT86"/>
      <c r="DU86"/>
      <c r="DV86"/>
      <c r="DW86"/>
      <c r="DX86"/>
      <c r="DY86"/>
      <c r="DZ86"/>
      <c r="EA86"/>
      <c r="EB86"/>
      <c r="EC86"/>
      <c r="ED86"/>
      <c r="EE86"/>
      <c r="EF86"/>
      <c r="EG86"/>
      <c r="EH86"/>
      <c r="EI86"/>
      <c r="EJ86"/>
      <c r="EK86"/>
      <c r="EL86"/>
      <c r="EM86"/>
      <c r="EN86"/>
      <c r="EO86"/>
      <c r="EP86"/>
      <c r="EQ86"/>
      <c r="ER86"/>
      <c r="ES86"/>
      <c r="ET86"/>
      <c r="EU86"/>
      <c r="EV86"/>
      <c r="EW86"/>
      <c r="EX86"/>
      <c r="EY86"/>
      <c r="EZ86"/>
      <c r="FA86"/>
      <c r="FB86"/>
      <c r="FC86"/>
      <c r="FD86"/>
      <c r="FE86"/>
      <c r="FF86"/>
      <c r="FG86"/>
      <c r="FH86"/>
      <c r="FI86"/>
      <c r="FJ86"/>
      <c r="FK86"/>
      <c r="FL86"/>
      <c r="FM86"/>
      <c r="FN86"/>
      <c r="FO86"/>
      <c r="FP86"/>
      <c r="FQ86"/>
      <c r="FR86"/>
      <c r="FS86"/>
      <c r="FT86"/>
      <c r="FU86"/>
      <c r="FV86"/>
      <c r="FW86"/>
      <c r="FX86"/>
      <c r="FY86"/>
      <c r="FZ86"/>
      <c r="GA86"/>
      <c r="GB86"/>
      <c r="GC86"/>
      <c r="GD86"/>
      <c r="GE86"/>
      <c r="GF86"/>
      <c r="GG86"/>
      <c r="GH86"/>
      <c r="GI86"/>
      <c r="GJ86"/>
      <c r="GK86"/>
      <c r="GL86"/>
      <c r="GM86"/>
      <c r="GN86"/>
      <c r="GO86"/>
      <c r="GP86"/>
      <c r="GQ86"/>
      <c r="GR86"/>
      <c r="GS86"/>
      <c r="GT86"/>
      <c r="GU86"/>
      <c r="GV86"/>
      <c r="GW86"/>
      <c r="GX86"/>
      <c r="GY86"/>
      <c r="GZ86"/>
      <c r="HA86"/>
      <c r="HB86"/>
      <c r="HC86"/>
      <c r="HD86"/>
      <c r="HE86"/>
      <c r="HF86"/>
      <c r="HG86"/>
      <c r="HH86"/>
      <c r="HI86"/>
      <c r="HJ86"/>
      <c r="HK86"/>
      <c r="HL86"/>
      <c r="HM86"/>
      <c r="HN86"/>
      <c r="HO86"/>
      <c r="HP86"/>
      <c r="HQ86"/>
      <c r="HR86"/>
      <c r="HS86"/>
      <c r="HT86"/>
      <c r="HU86"/>
      <c r="HV86"/>
      <c r="HW86"/>
      <c r="HX86"/>
      <c r="HY86"/>
      <c r="HZ86"/>
      <c r="IA86"/>
      <c r="IB86"/>
      <c r="IC86"/>
      <c r="ID86"/>
      <c r="IE86"/>
      <c r="IF86"/>
      <c r="IG86"/>
      <c r="IH86"/>
      <c r="II86"/>
      <c r="IJ86"/>
      <c r="IK86"/>
      <c r="IL86"/>
      <c r="IM86"/>
      <c r="IN86"/>
      <c r="IO86"/>
      <c r="IP86"/>
      <c r="IQ86"/>
      <c r="IR86"/>
      <c r="IS86"/>
      <c r="IT86"/>
      <c r="IU86"/>
      <c r="IV86"/>
      <c r="IW86"/>
      <c r="IX86"/>
      <c r="IY86"/>
      <c r="IZ86"/>
      <c r="JA86"/>
      <c r="JB86"/>
      <c r="JC86"/>
      <c r="JD86"/>
      <c r="JE86"/>
      <c r="JF86"/>
      <c r="JG86"/>
      <c r="JH86"/>
      <c r="JI86"/>
      <c r="JJ86"/>
      <c r="JK86"/>
      <c r="JL86"/>
      <c r="JM86"/>
      <c r="JN86"/>
      <c r="JO86"/>
      <c r="JP86"/>
      <c r="JQ86"/>
      <c r="JR86"/>
      <c r="JS86"/>
      <c r="JT86"/>
      <c r="JU86"/>
      <c r="JV86"/>
      <c r="JW86"/>
      <c r="JX86"/>
      <c r="JY86"/>
      <c r="JZ86"/>
      <c r="KA86"/>
      <c r="KB86"/>
      <c r="KC86"/>
      <c r="KD86"/>
      <c r="KE86"/>
      <c r="KF86"/>
      <c r="KG86"/>
      <c r="KH86"/>
      <c r="KI86"/>
      <c r="KJ86"/>
      <c r="KK86"/>
      <c r="KL86"/>
      <c r="KM86"/>
      <c r="KN86"/>
      <c r="KO86"/>
      <c r="KP86"/>
      <c r="KQ86"/>
      <c r="KR86"/>
      <c r="KS86"/>
      <c r="KT86"/>
      <c r="KU86"/>
      <c r="KV86"/>
      <c r="KW86"/>
      <c r="KX86"/>
      <c r="KY86"/>
      <c r="KZ86"/>
      <c r="LA86"/>
      <c r="LB86"/>
      <c r="LC86"/>
      <c r="LD86"/>
      <c r="LE86"/>
      <c r="LF86"/>
      <c r="LG86"/>
      <c r="LH86"/>
      <c r="LI86"/>
      <c r="LJ86"/>
      <c r="LK86"/>
      <c r="LL86"/>
      <c r="LM86"/>
      <c r="LN86"/>
      <c r="LO86"/>
      <c r="LP86"/>
      <c r="LQ86"/>
      <c r="LR86"/>
      <c r="LS86"/>
      <c r="LT86"/>
      <c r="LU86"/>
      <c r="LV86"/>
      <c r="LW86"/>
      <c r="LX86"/>
      <c r="LY86"/>
      <c r="LZ86"/>
      <c r="MA86"/>
      <c r="MB86"/>
      <c r="MC86"/>
      <c r="MD86"/>
      <c r="ME86"/>
      <c r="MF86"/>
      <c r="MG86"/>
      <c r="MH86"/>
      <c r="MI86"/>
      <c r="MJ86"/>
      <c r="MK86"/>
      <c r="ML86"/>
      <c r="MM86"/>
      <c r="MN86"/>
      <c r="MO86"/>
      <c r="MP86"/>
      <c r="MQ86"/>
      <c r="MR86"/>
      <c r="MS86"/>
      <c r="MT86"/>
      <c r="MU86"/>
      <c r="MV86"/>
      <c r="MW86"/>
      <c r="MX86"/>
      <c r="MY86"/>
      <c r="MZ86"/>
      <c r="NA86"/>
      <c r="NB86"/>
      <c r="NC86"/>
      <c r="ND86"/>
      <c r="NE86"/>
      <c r="NF86"/>
      <c r="NG86"/>
      <c r="NH86"/>
      <c r="NI86"/>
      <c r="NJ86"/>
      <c r="NK86"/>
      <c r="NL86"/>
      <c r="NM86"/>
      <c r="NN86"/>
      <c r="NO86"/>
      <c r="NP86"/>
      <c r="NQ86"/>
      <c r="NR86"/>
      <c r="NS86"/>
      <c r="NT86"/>
      <c r="NU86"/>
      <c r="NV86"/>
      <c r="NW86"/>
      <c r="NX86"/>
      <c r="NY86"/>
      <c r="NZ86"/>
      <c r="OA86"/>
      <c r="OB86"/>
      <c r="OC86"/>
      <c r="OD86"/>
      <c r="OE86"/>
      <c r="OF86"/>
      <c r="OG86"/>
      <c r="OH86"/>
      <c r="OI86"/>
      <c r="OJ86"/>
      <c r="OK86"/>
      <c r="OL86"/>
      <c r="OM86"/>
      <c r="ON86"/>
      <c r="OO86"/>
      <c r="OP86"/>
      <c r="OQ86"/>
      <c r="OR86"/>
      <c r="OS86"/>
      <c r="OT86"/>
      <c r="OU86"/>
      <c r="OV86"/>
      <c r="OW86"/>
      <c r="OX86"/>
      <c r="OY86"/>
      <c r="OZ86"/>
      <c r="PA86"/>
      <c r="PB86"/>
      <c r="PC86"/>
      <c r="PD86"/>
      <c r="PE86"/>
      <c r="PF86"/>
      <c r="PG86"/>
      <c r="PH86"/>
      <c r="PI86"/>
      <c r="PJ86"/>
      <c r="PK86"/>
      <c r="PL86"/>
      <c r="PM86"/>
      <c r="PN86"/>
      <c r="PO86"/>
      <c r="PP86"/>
      <c r="PQ86"/>
      <c r="PR86"/>
      <c r="PS86"/>
      <c r="PT86"/>
      <c r="PU86"/>
      <c r="PV86"/>
      <c r="PW86"/>
      <c r="PX86"/>
      <c r="PY86"/>
      <c r="PZ86"/>
      <c r="QA86"/>
      <c r="QB86"/>
      <c r="QC86"/>
      <c r="QD86"/>
      <c r="QE86"/>
      <c r="QF86"/>
      <c r="QG86"/>
      <c r="QH86"/>
      <c r="QI86"/>
      <c r="QJ86"/>
      <c r="QK86"/>
      <c r="QL86"/>
      <c r="QM86"/>
      <c r="QN86"/>
      <c r="QO86"/>
      <c r="QP86"/>
      <c r="QQ86"/>
      <c r="QR86"/>
      <c r="QS86"/>
      <c r="QT86"/>
      <c r="QU86"/>
      <c r="QV86"/>
      <c r="QW86"/>
      <c r="QX86"/>
      <c r="QY86"/>
      <c r="QZ86"/>
      <c r="RA86"/>
      <c r="RB86"/>
      <c r="RC86"/>
      <c r="RD86"/>
      <c r="RE86"/>
      <c r="RF86"/>
      <c r="RG86"/>
      <c r="RH86"/>
      <c r="RI86"/>
      <c r="RJ86"/>
      <c r="RK86"/>
      <c r="RL86"/>
    </row>
    <row r="87" spans="1:480" s="13" customFormat="1" ht="73.5" customHeight="1" x14ac:dyDescent="0.25">
      <c r="A87" s="34" t="s">
        <v>50</v>
      </c>
      <c r="B87" s="34" t="s">
        <v>57</v>
      </c>
      <c r="C87" s="34" t="s">
        <v>19</v>
      </c>
      <c r="D87" s="26" t="s">
        <v>247</v>
      </c>
      <c r="E87" s="26" t="s">
        <v>54</v>
      </c>
      <c r="F87" s="107" t="s">
        <v>55</v>
      </c>
      <c r="G87" s="33">
        <v>0</v>
      </c>
      <c r="H87" s="135">
        <v>45631</v>
      </c>
      <c r="I87" s="111">
        <v>0</v>
      </c>
      <c r="J87" s="111">
        <v>0</v>
      </c>
      <c r="K87" s="242">
        <v>50</v>
      </c>
      <c r="L87" s="111">
        <v>0</v>
      </c>
      <c r="M87" s="101">
        <v>0</v>
      </c>
      <c r="N87" s="52"/>
      <c r="O87" s="52"/>
      <c r="P87" s="75"/>
      <c r="Q87" s="158"/>
      <c r="R87" s="126"/>
      <c r="S87" s="127"/>
      <c r="T87"/>
      <c r="U87"/>
      <c r="V87"/>
      <c r="W87"/>
      <c r="X87"/>
      <c r="Y87"/>
      <c r="Z87"/>
      <c r="AA87"/>
      <c r="AB87"/>
      <c r="AC87"/>
      <c r="AD87"/>
      <c r="AE87"/>
      <c r="AF87"/>
      <c r="AG87"/>
      <c r="AH87"/>
      <c r="AI87"/>
      <c r="AJ87"/>
      <c r="AK87"/>
      <c r="AL87"/>
      <c r="AM87"/>
      <c r="AN87"/>
      <c r="AO87"/>
      <c r="AP87"/>
      <c r="AQ87"/>
      <c r="AR87"/>
      <c r="AS87"/>
      <c r="AT87"/>
      <c r="AU87"/>
      <c r="AV87"/>
      <c r="AW87"/>
      <c r="AX87"/>
      <c r="AY87"/>
      <c r="AZ87"/>
      <c r="BA87"/>
      <c r="BB87"/>
      <c r="BC87"/>
      <c r="BD87"/>
      <c r="BE87"/>
      <c r="BF87"/>
      <c r="BG87"/>
      <c r="BH87"/>
      <c r="BI87"/>
      <c r="BJ87"/>
      <c r="BK87"/>
      <c r="BL87"/>
      <c r="BM87"/>
      <c r="BN87"/>
      <c r="BO87"/>
      <c r="BP87"/>
      <c r="BQ87"/>
      <c r="BR87"/>
      <c r="BS87"/>
      <c r="BT87"/>
      <c r="BU87"/>
      <c r="BV87"/>
      <c r="BW87"/>
      <c r="BX87"/>
      <c r="BY87"/>
      <c r="BZ87"/>
      <c r="CA87"/>
      <c r="CB87"/>
      <c r="CC87"/>
      <c r="CD87"/>
      <c r="CE87"/>
      <c r="CF87"/>
      <c r="CG87"/>
      <c r="CH87"/>
      <c r="CI87"/>
      <c r="CJ87"/>
      <c r="CK87"/>
      <c r="CL87"/>
      <c r="CM87"/>
      <c r="CN87"/>
      <c r="CO87"/>
      <c r="CP87"/>
      <c r="CQ87"/>
      <c r="CR87"/>
      <c r="CS87"/>
      <c r="CT87"/>
      <c r="CU87"/>
      <c r="CV87"/>
      <c r="CW87"/>
      <c r="CX87"/>
      <c r="CY87"/>
      <c r="CZ87"/>
      <c r="DA87"/>
      <c r="DB87"/>
      <c r="DC87"/>
      <c r="DD87"/>
      <c r="DE87"/>
      <c r="DF87"/>
      <c r="DG87"/>
      <c r="DH87"/>
      <c r="DI87"/>
      <c r="DJ87"/>
      <c r="DK87"/>
      <c r="DL87"/>
      <c r="DM87"/>
      <c r="DN87"/>
      <c r="DO87"/>
      <c r="DP87"/>
      <c r="DQ87"/>
      <c r="DR87"/>
      <c r="DS87"/>
      <c r="DT87"/>
      <c r="DU87"/>
      <c r="DV87"/>
      <c r="DW87"/>
      <c r="DX87"/>
      <c r="DY87"/>
      <c r="DZ87"/>
      <c r="EA87"/>
      <c r="EB87"/>
      <c r="EC87"/>
      <c r="ED87"/>
      <c r="EE87"/>
      <c r="EF87"/>
      <c r="EG87"/>
      <c r="EH87"/>
      <c r="EI87"/>
      <c r="EJ87"/>
      <c r="EK87"/>
      <c r="EL87"/>
      <c r="EM87"/>
      <c r="EN87"/>
      <c r="EO87"/>
      <c r="EP87"/>
      <c r="EQ87"/>
      <c r="ER87"/>
      <c r="ES87"/>
      <c r="ET87"/>
      <c r="EU87"/>
      <c r="EV87"/>
      <c r="EW87"/>
      <c r="EX87"/>
      <c r="EY87"/>
      <c r="EZ87"/>
      <c r="FA87"/>
      <c r="FB87"/>
      <c r="FC87"/>
      <c r="FD87"/>
      <c r="FE87"/>
      <c r="FF87"/>
      <c r="FG87"/>
      <c r="FH87"/>
      <c r="FI87"/>
      <c r="FJ87"/>
      <c r="FK87"/>
      <c r="FL87"/>
      <c r="FM87"/>
      <c r="FN87"/>
      <c r="FO87"/>
      <c r="FP87"/>
      <c r="FQ87"/>
      <c r="FR87"/>
      <c r="FS87"/>
      <c r="FT87"/>
      <c r="FU87"/>
      <c r="FV87"/>
      <c r="FW87"/>
      <c r="FX87"/>
      <c r="FY87"/>
      <c r="FZ87"/>
      <c r="GA87"/>
      <c r="GB87"/>
      <c r="GC87"/>
      <c r="GD87"/>
      <c r="GE87"/>
      <c r="GF87"/>
      <c r="GG87"/>
      <c r="GH87"/>
      <c r="GI87"/>
      <c r="GJ87"/>
      <c r="GK87"/>
      <c r="GL87"/>
      <c r="GM87"/>
      <c r="GN87"/>
      <c r="GO87"/>
      <c r="GP87"/>
      <c r="GQ87"/>
      <c r="GR87"/>
      <c r="GS87"/>
      <c r="GT87"/>
      <c r="GU87"/>
      <c r="GV87"/>
      <c r="GW87"/>
      <c r="GX87"/>
      <c r="GY87"/>
      <c r="GZ87"/>
      <c r="HA87"/>
      <c r="HB87"/>
      <c r="HC87"/>
      <c r="HD87"/>
      <c r="HE87"/>
      <c r="HF87"/>
      <c r="HG87"/>
      <c r="HH87"/>
      <c r="HI87"/>
      <c r="HJ87"/>
      <c r="HK87"/>
      <c r="HL87"/>
      <c r="HM87"/>
      <c r="HN87"/>
      <c r="HO87"/>
      <c r="HP87"/>
      <c r="HQ87"/>
      <c r="HR87"/>
      <c r="HS87"/>
      <c r="HT87"/>
      <c r="HU87"/>
      <c r="HV87"/>
      <c r="HW87"/>
      <c r="HX87"/>
      <c r="HY87"/>
      <c r="HZ87"/>
      <c r="IA87"/>
      <c r="IB87"/>
      <c r="IC87"/>
      <c r="ID87"/>
      <c r="IE87"/>
      <c r="IF87"/>
      <c r="IG87"/>
      <c r="IH87"/>
      <c r="II87"/>
      <c r="IJ87"/>
      <c r="IK87"/>
      <c r="IL87"/>
      <c r="IM87"/>
      <c r="IN87"/>
      <c r="IO87"/>
      <c r="IP87"/>
      <c r="IQ87"/>
      <c r="IR87"/>
      <c r="IS87"/>
      <c r="IT87"/>
      <c r="IU87"/>
      <c r="IV87"/>
      <c r="IW87"/>
      <c r="IX87"/>
      <c r="IY87"/>
      <c r="IZ87"/>
      <c r="JA87"/>
      <c r="JB87"/>
      <c r="JC87"/>
      <c r="JD87"/>
      <c r="JE87"/>
      <c r="JF87"/>
      <c r="JG87"/>
      <c r="JH87"/>
      <c r="JI87"/>
      <c r="JJ87"/>
      <c r="JK87"/>
      <c r="JL87"/>
      <c r="JM87"/>
      <c r="JN87"/>
      <c r="JO87"/>
      <c r="JP87"/>
      <c r="JQ87"/>
      <c r="JR87"/>
      <c r="JS87"/>
      <c r="JT87"/>
      <c r="JU87"/>
      <c r="JV87"/>
      <c r="JW87"/>
      <c r="JX87"/>
      <c r="JY87"/>
      <c r="JZ87"/>
      <c r="KA87"/>
      <c r="KB87"/>
      <c r="KC87"/>
      <c r="KD87"/>
      <c r="KE87"/>
      <c r="KF87"/>
      <c r="KG87"/>
      <c r="KH87"/>
      <c r="KI87"/>
      <c r="KJ87"/>
      <c r="KK87"/>
      <c r="KL87"/>
      <c r="KM87"/>
      <c r="KN87"/>
      <c r="KO87"/>
      <c r="KP87"/>
      <c r="KQ87"/>
      <c r="KR87"/>
      <c r="KS87"/>
      <c r="KT87"/>
      <c r="KU87"/>
      <c r="KV87"/>
      <c r="KW87"/>
      <c r="KX87"/>
      <c r="KY87"/>
      <c r="KZ87"/>
      <c r="LA87"/>
      <c r="LB87"/>
      <c r="LC87"/>
      <c r="LD87"/>
      <c r="LE87"/>
      <c r="LF87"/>
      <c r="LG87"/>
      <c r="LH87"/>
      <c r="LI87"/>
      <c r="LJ87"/>
      <c r="LK87"/>
      <c r="LL87"/>
      <c r="LM87"/>
      <c r="LN87"/>
      <c r="LO87"/>
      <c r="LP87"/>
      <c r="LQ87"/>
      <c r="LR87"/>
      <c r="LS87"/>
      <c r="LT87"/>
      <c r="LU87"/>
      <c r="LV87"/>
      <c r="LW87"/>
      <c r="LX87"/>
      <c r="LY87"/>
      <c r="LZ87"/>
      <c r="MA87"/>
      <c r="MB87"/>
      <c r="MC87"/>
      <c r="MD87"/>
      <c r="ME87"/>
      <c r="MF87"/>
      <c r="MG87"/>
      <c r="MH87"/>
      <c r="MI87"/>
      <c r="MJ87"/>
      <c r="MK87"/>
      <c r="ML87"/>
      <c r="MM87"/>
      <c r="MN87"/>
      <c r="MO87"/>
      <c r="MP87"/>
      <c r="MQ87"/>
      <c r="MR87"/>
      <c r="MS87"/>
      <c r="MT87"/>
      <c r="MU87"/>
      <c r="MV87"/>
      <c r="MW87"/>
      <c r="MX87"/>
      <c r="MY87"/>
      <c r="MZ87"/>
      <c r="NA87"/>
      <c r="NB87"/>
      <c r="NC87"/>
      <c r="ND87"/>
      <c r="NE87"/>
      <c r="NF87"/>
      <c r="NG87"/>
      <c r="NH87"/>
      <c r="NI87"/>
      <c r="NJ87"/>
      <c r="NK87"/>
      <c r="NL87"/>
      <c r="NM87"/>
      <c r="NN87"/>
      <c r="NO87"/>
      <c r="NP87"/>
      <c r="NQ87"/>
      <c r="NR87"/>
      <c r="NS87"/>
      <c r="NT87"/>
      <c r="NU87"/>
      <c r="NV87"/>
      <c r="NW87"/>
      <c r="NX87"/>
      <c r="NY87"/>
      <c r="NZ87"/>
      <c r="OA87"/>
      <c r="OB87"/>
      <c r="OC87"/>
      <c r="OD87"/>
      <c r="OE87"/>
      <c r="OF87"/>
      <c r="OG87"/>
      <c r="OH87"/>
      <c r="OI87"/>
      <c r="OJ87"/>
      <c r="OK87"/>
      <c r="OL87"/>
      <c r="OM87"/>
      <c r="ON87"/>
      <c r="OO87"/>
      <c r="OP87"/>
      <c r="OQ87"/>
      <c r="OR87"/>
      <c r="OS87"/>
      <c r="OT87"/>
      <c r="OU87"/>
      <c r="OV87"/>
      <c r="OW87"/>
      <c r="OX87"/>
      <c r="OY87"/>
      <c r="OZ87"/>
      <c r="PA87"/>
      <c r="PB87"/>
      <c r="PC87"/>
      <c r="PD87"/>
      <c r="PE87"/>
      <c r="PF87"/>
      <c r="PG87"/>
      <c r="PH87"/>
      <c r="PI87"/>
      <c r="PJ87"/>
      <c r="PK87"/>
      <c r="PL87"/>
      <c r="PM87"/>
      <c r="PN87"/>
      <c r="PO87"/>
      <c r="PP87"/>
      <c r="PQ87"/>
      <c r="PR87"/>
      <c r="PS87"/>
      <c r="PT87"/>
      <c r="PU87"/>
      <c r="PV87"/>
      <c r="PW87"/>
      <c r="PX87"/>
      <c r="PY87"/>
      <c r="PZ87"/>
      <c r="QA87"/>
      <c r="QB87"/>
      <c r="QC87"/>
      <c r="QD87"/>
      <c r="QE87"/>
      <c r="QF87"/>
      <c r="QG87"/>
      <c r="QH87"/>
      <c r="QI87"/>
      <c r="QJ87"/>
      <c r="QK87"/>
      <c r="QL87"/>
      <c r="QM87"/>
      <c r="QN87"/>
      <c r="QO87"/>
      <c r="QP87"/>
      <c r="QQ87"/>
      <c r="QR87"/>
      <c r="QS87"/>
      <c r="QT87"/>
      <c r="QU87"/>
      <c r="QV87"/>
      <c r="QW87"/>
      <c r="QX87"/>
      <c r="QY87"/>
      <c r="QZ87"/>
      <c r="RA87"/>
      <c r="RB87"/>
      <c r="RC87"/>
      <c r="RD87"/>
      <c r="RE87"/>
      <c r="RF87"/>
      <c r="RG87"/>
      <c r="RH87"/>
      <c r="RI87"/>
      <c r="RJ87"/>
      <c r="RK87"/>
      <c r="RL87"/>
    </row>
    <row r="88" spans="1:480" s="13" customFormat="1" ht="73.5" customHeight="1" x14ac:dyDescent="0.25">
      <c r="A88" s="34" t="s">
        <v>50</v>
      </c>
      <c r="B88" s="34" t="s">
        <v>57</v>
      </c>
      <c r="C88" s="34" t="s">
        <v>19</v>
      </c>
      <c r="D88" s="26" t="s">
        <v>299</v>
      </c>
      <c r="E88" s="26" t="s">
        <v>54</v>
      </c>
      <c r="F88" s="107" t="s">
        <v>55</v>
      </c>
      <c r="G88" s="33">
        <v>0</v>
      </c>
      <c r="H88" s="135">
        <v>45631</v>
      </c>
      <c r="I88" s="111">
        <v>0</v>
      </c>
      <c r="J88" s="111">
        <v>0</v>
      </c>
      <c r="K88" s="242">
        <v>50</v>
      </c>
      <c r="L88" s="111">
        <v>0</v>
      </c>
      <c r="M88" s="101">
        <v>0</v>
      </c>
      <c r="N88" s="52"/>
      <c r="O88" s="52"/>
      <c r="P88" s="75"/>
      <c r="Q88" s="158"/>
      <c r="R88" s="126"/>
      <c r="S88" s="127"/>
      <c r="T88"/>
      <c r="U88"/>
      <c r="V88"/>
      <c r="W88"/>
      <c r="X88"/>
      <c r="Y88"/>
      <c r="Z88"/>
      <c r="AA88"/>
      <c r="AB88"/>
      <c r="AC88"/>
      <c r="AD88"/>
      <c r="AE88"/>
      <c r="AF88"/>
      <c r="AG88"/>
      <c r="AH88"/>
      <c r="AI88"/>
      <c r="AJ88"/>
      <c r="AK88"/>
      <c r="AL88"/>
      <c r="AM88"/>
      <c r="AN88"/>
      <c r="AO88"/>
      <c r="AP88"/>
      <c r="AQ88"/>
      <c r="AR88"/>
      <c r="AS88"/>
      <c r="AT88"/>
      <c r="AU88"/>
      <c r="AV88"/>
      <c r="AW88"/>
      <c r="AX88"/>
      <c r="AY88"/>
      <c r="AZ88"/>
      <c r="BA88"/>
      <c r="BB88"/>
      <c r="BC88"/>
      <c r="BD88"/>
      <c r="BE88"/>
      <c r="BF88"/>
      <c r="BG88"/>
      <c r="BH88"/>
      <c r="BI88"/>
      <c r="BJ88"/>
      <c r="BK88"/>
      <c r="BL88"/>
      <c r="BM88"/>
      <c r="BN88"/>
      <c r="BO88"/>
      <c r="BP88"/>
      <c r="BQ88"/>
      <c r="BR88"/>
      <c r="BS88"/>
      <c r="BT88"/>
      <c r="BU88"/>
      <c r="BV88"/>
      <c r="BW88"/>
      <c r="BX88"/>
      <c r="BY88"/>
      <c r="BZ88"/>
      <c r="CA88"/>
      <c r="CB88"/>
      <c r="CC88"/>
      <c r="CD88"/>
      <c r="CE88"/>
      <c r="CF88"/>
      <c r="CG88"/>
      <c r="CH88"/>
      <c r="CI88"/>
      <c r="CJ88"/>
      <c r="CK88"/>
      <c r="CL88"/>
      <c r="CM88"/>
      <c r="CN88"/>
      <c r="CO88"/>
      <c r="CP88"/>
      <c r="CQ88"/>
      <c r="CR88"/>
      <c r="CS88"/>
      <c r="CT88"/>
      <c r="CU88"/>
      <c r="CV88"/>
      <c r="CW88"/>
      <c r="CX88"/>
      <c r="CY88"/>
      <c r="CZ88"/>
      <c r="DA88"/>
      <c r="DB88"/>
      <c r="DC88"/>
      <c r="DD88"/>
      <c r="DE88"/>
      <c r="DF88"/>
      <c r="DG88"/>
      <c r="DH88"/>
      <c r="DI88"/>
      <c r="DJ88"/>
      <c r="DK88"/>
      <c r="DL88"/>
      <c r="DM88"/>
      <c r="DN88"/>
      <c r="DO88"/>
      <c r="DP88"/>
      <c r="DQ88"/>
      <c r="DR88"/>
      <c r="DS88"/>
      <c r="DT88"/>
      <c r="DU88"/>
      <c r="DV88"/>
      <c r="DW88"/>
      <c r="DX88"/>
      <c r="DY88"/>
      <c r="DZ88"/>
      <c r="EA88"/>
      <c r="EB88"/>
      <c r="EC88"/>
      <c r="ED88"/>
      <c r="EE88"/>
      <c r="EF88"/>
      <c r="EG88"/>
      <c r="EH88"/>
      <c r="EI88"/>
      <c r="EJ88"/>
      <c r="EK88"/>
      <c r="EL88"/>
      <c r="EM88"/>
      <c r="EN88"/>
      <c r="EO88"/>
      <c r="EP88"/>
      <c r="EQ88"/>
      <c r="ER88"/>
      <c r="ES88"/>
      <c r="ET88"/>
      <c r="EU88"/>
      <c r="EV88"/>
      <c r="EW88"/>
      <c r="EX88"/>
      <c r="EY88"/>
      <c r="EZ88"/>
      <c r="FA88"/>
      <c r="FB88"/>
      <c r="FC88"/>
      <c r="FD88"/>
      <c r="FE88"/>
      <c r="FF88"/>
      <c r="FG88"/>
      <c r="FH88"/>
      <c r="FI88"/>
      <c r="FJ88"/>
      <c r="FK88"/>
      <c r="FL88"/>
      <c r="FM88"/>
      <c r="FN88"/>
      <c r="FO88"/>
      <c r="FP88"/>
      <c r="FQ88"/>
      <c r="FR88"/>
      <c r="FS88"/>
      <c r="FT88"/>
      <c r="FU88"/>
      <c r="FV88"/>
      <c r="FW88"/>
      <c r="FX88"/>
      <c r="FY88"/>
      <c r="FZ88"/>
      <c r="GA88"/>
      <c r="GB88"/>
      <c r="GC88"/>
      <c r="GD88"/>
      <c r="GE88"/>
      <c r="GF88"/>
      <c r="GG88"/>
      <c r="GH88"/>
      <c r="GI88"/>
      <c r="GJ88"/>
      <c r="GK88"/>
      <c r="GL88"/>
      <c r="GM88"/>
      <c r="GN88"/>
      <c r="GO88"/>
      <c r="GP88"/>
      <c r="GQ88"/>
      <c r="GR88"/>
      <c r="GS88"/>
      <c r="GT88"/>
      <c r="GU88"/>
      <c r="GV88"/>
      <c r="GW88"/>
      <c r="GX88"/>
      <c r="GY88"/>
      <c r="GZ88"/>
      <c r="HA88"/>
      <c r="HB88"/>
      <c r="HC88"/>
      <c r="HD88"/>
      <c r="HE88"/>
      <c r="HF88"/>
      <c r="HG88"/>
      <c r="HH88"/>
      <c r="HI88"/>
      <c r="HJ88"/>
      <c r="HK88"/>
      <c r="HL88"/>
      <c r="HM88"/>
      <c r="HN88"/>
      <c r="HO88"/>
      <c r="HP88"/>
      <c r="HQ88"/>
      <c r="HR88"/>
      <c r="HS88"/>
      <c r="HT88"/>
      <c r="HU88"/>
      <c r="HV88"/>
      <c r="HW88"/>
      <c r="HX88"/>
      <c r="HY88"/>
      <c r="HZ88"/>
      <c r="IA88"/>
      <c r="IB88"/>
      <c r="IC88"/>
      <c r="ID88"/>
      <c r="IE88"/>
      <c r="IF88"/>
      <c r="IG88"/>
      <c r="IH88"/>
      <c r="II88"/>
      <c r="IJ88"/>
      <c r="IK88"/>
      <c r="IL88"/>
      <c r="IM88"/>
      <c r="IN88"/>
      <c r="IO88"/>
      <c r="IP88"/>
      <c r="IQ88"/>
      <c r="IR88"/>
      <c r="IS88"/>
      <c r="IT88"/>
      <c r="IU88"/>
      <c r="IV88"/>
      <c r="IW88"/>
      <c r="IX88"/>
      <c r="IY88"/>
      <c r="IZ88"/>
      <c r="JA88"/>
      <c r="JB88"/>
      <c r="JC88"/>
      <c r="JD88"/>
      <c r="JE88"/>
      <c r="JF88"/>
      <c r="JG88"/>
      <c r="JH88"/>
      <c r="JI88"/>
      <c r="JJ88"/>
      <c r="JK88"/>
      <c r="JL88"/>
      <c r="JM88"/>
      <c r="JN88"/>
      <c r="JO88"/>
      <c r="JP88"/>
      <c r="JQ88"/>
      <c r="JR88"/>
      <c r="JS88"/>
      <c r="JT88"/>
      <c r="JU88"/>
      <c r="JV88"/>
      <c r="JW88"/>
      <c r="JX88"/>
      <c r="JY88"/>
      <c r="JZ88"/>
      <c r="KA88"/>
      <c r="KB88"/>
      <c r="KC88"/>
      <c r="KD88"/>
      <c r="KE88"/>
      <c r="KF88"/>
      <c r="KG88"/>
      <c r="KH88"/>
      <c r="KI88"/>
      <c r="KJ88"/>
      <c r="KK88"/>
      <c r="KL88"/>
      <c r="KM88"/>
      <c r="KN88"/>
      <c r="KO88"/>
      <c r="KP88"/>
      <c r="KQ88"/>
      <c r="KR88"/>
      <c r="KS88"/>
      <c r="KT88"/>
      <c r="KU88"/>
      <c r="KV88"/>
      <c r="KW88"/>
      <c r="KX88"/>
      <c r="KY88"/>
      <c r="KZ88"/>
      <c r="LA88"/>
      <c r="LB88"/>
      <c r="LC88"/>
      <c r="LD88"/>
      <c r="LE88"/>
      <c r="LF88"/>
      <c r="LG88"/>
      <c r="LH88"/>
      <c r="LI88"/>
      <c r="LJ88"/>
      <c r="LK88"/>
      <c r="LL88"/>
      <c r="LM88"/>
      <c r="LN88"/>
      <c r="LO88"/>
      <c r="LP88"/>
      <c r="LQ88"/>
      <c r="LR88"/>
      <c r="LS88"/>
      <c r="LT88"/>
      <c r="LU88"/>
      <c r="LV88"/>
      <c r="LW88"/>
      <c r="LX88"/>
      <c r="LY88"/>
      <c r="LZ88"/>
      <c r="MA88"/>
      <c r="MB88"/>
      <c r="MC88"/>
      <c r="MD88"/>
      <c r="ME88"/>
      <c r="MF88"/>
      <c r="MG88"/>
      <c r="MH88"/>
      <c r="MI88"/>
      <c r="MJ88"/>
      <c r="MK88"/>
      <c r="ML88"/>
      <c r="MM88"/>
      <c r="MN88"/>
      <c r="MO88"/>
      <c r="MP88"/>
      <c r="MQ88"/>
      <c r="MR88"/>
      <c r="MS88"/>
      <c r="MT88"/>
      <c r="MU88"/>
      <c r="MV88"/>
      <c r="MW88"/>
      <c r="MX88"/>
      <c r="MY88"/>
      <c r="MZ88"/>
      <c r="NA88"/>
      <c r="NB88"/>
      <c r="NC88"/>
      <c r="ND88"/>
      <c r="NE88"/>
      <c r="NF88"/>
      <c r="NG88"/>
      <c r="NH88"/>
      <c r="NI88"/>
      <c r="NJ88"/>
      <c r="NK88"/>
      <c r="NL88"/>
      <c r="NM88"/>
      <c r="NN88"/>
      <c r="NO88"/>
      <c r="NP88"/>
      <c r="NQ88"/>
      <c r="NR88"/>
      <c r="NS88"/>
      <c r="NT88"/>
      <c r="NU88"/>
      <c r="NV88"/>
      <c r="NW88"/>
      <c r="NX88"/>
      <c r="NY88"/>
      <c r="NZ88"/>
      <c r="OA88"/>
      <c r="OB88"/>
      <c r="OC88"/>
      <c r="OD88"/>
      <c r="OE88"/>
      <c r="OF88"/>
      <c r="OG88"/>
      <c r="OH88"/>
      <c r="OI88"/>
      <c r="OJ88"/>
      <c r="OK88"/>
      <c r="OL88"/>
      <c r="OM88"/>
      <c r="ON88"/>
      <c r="OO88"/>
      <c r="OP88"/>
      <c r="OQ88"/>
      <c r="OR88"/>
      <c r="OS88"/>
      <c r="OT88"/>
      <c r="OU88"/>
      <c r="OV88"/>
      <c r="OW88"/>
      <c r="OX88"/>
      <c r="OY88"/>
      <c r="OZ88"/>
      <c r="PA88"/>
      <c r="PB88"/>
      <c r="PC88"/>
      <c r="PD88"/>
      <c r="PE88"/>
      <c r="PF88"/>
      <c r="PG88"/>
      <c r="PH88"/>
      <c r="PI88"/>
      <c r="PJ88"/>
      <c r="PK88"/>
      <c r="PL88"/>
      <c r="PM88"/>
      <c r="PN88"/>
      <c r="PO88"/>
      <c r="PP88"/>
      <c r="PQ88"/>
      <c r="PR88"/>
      <c r="PS88"/>
      <c r="PT88"/>
      <c r="PU88"/>
      <c r="PV88"/>
      <c r="PW88"/>
      <c r="PX88"/>
      <c r="PY88"/>
      <c r="PZ88"/>
      <c r="QA88"/>
      <c r="QB88"/>
      <c r="QC88"/>
      <c r="QD88"/>
      <c r="QE88"/>
      <c r="QF88"/>
      <c r="QG88"/>
      <c r="QH88"/>
      <c r="QI88"/>
      <c r="QJ88"/>
      <c r="QK88"/>
      <c r="QL88"/>
      <c r="QM88"/>
      <c r="QN88"/>
      <c r="QO88"/>
      <c r="QP88"/>
      <c r="QQ88"/>
      <c r="QR88"/>
      <c r="QS88"/>
      <c r="QT88"/>
      <c r="QU88"/>
      <c r="QV88"/>
      <c r="QW88"/>
      <c r="QX88"/>
      <c r="QY88"/>
      <c r="QZ88"/>
      <c r="RA88"/>
      <c r="RB88"/>
      <c r="RC88"/>
      <c r="RD88"/>
      <c r="RE88"/>
      <c r="RF88"/>
      <c r="RG88"/>
      <c r="RH88"/>
      <c r="RI88"/>
      <c r="RJ88"/>
      <c r="RK88"/>
      <c r="RL88"/>
    </row>
    <row r="89" spans="1:480" s="13" customFormat="1" ht="130.5" customHeight="1" x14ac:dyDescent="0.25">
      <c r="A89" s="34" t="s">
        <v>50</v>
      </c>
      <c r="B89" s="34" t="s">
        <v>57</v>
      </c>
      <c r="C89" s="34" t="s">
        <v>19</v>
      </c>
      <c r="D89" s="26" t="s">
        <v>248</v>
      </c>
      <c r="E89" s="26" t="s">
        <v>54</v>
      </c>
      <c r="F89" s="107" t="s">
        <v>55</v>
      </c>
      <c r="G89" s="33">
        <v>415</v>
      </c>
      <c r="H89" s="76">
        <v>45657</v>
      </c>
      <c r="I89" s="111">
        <v>0</v>
      </c>
      <c r="J89" s="111">
        <v>0</v>
      </c>
      <c r="K89" s="242">
        <v>3247.46</v>
      </c>
      <c r="L89" s="111">
        <v>0</v>
      </c>
      <c r="M89" s="101">
        <v>0</v>
      </c>
      <c r="N89" s="52"/>
      <c r="O89" s="52"/>
      <c r="P89" s="75"/>
      <c r="Q89" s="158"/>
      <c r="R89" s="126"/>
      <c r="S89" s="127"/>
      <c r="T89"/>
      <c r="U89"/>
      <c r="V89"/>
      <c r="W89"/>
      <c r="X89"/>
      <c r="Y89"/>
      <c r="Z89"/>
      <c r="AA89"/>
      <c r="AB89"/>
      <c r="AC89"/>
      <c r="AD89"/>
      <c r="AE89"/>
      <c r="AF89"/>
      <c r="AG89"/>
      <c r="AH89"/>
      <c r="AI89"/>
      <c r="AJ89"/>
      <c r="AK89"/>
      <c r="AL89"/>
      <c r="AM89"/>
      <c r="AN89"/>
      <c r="AO89"/>
      <c r="AP89"/>
      <c r="AQ89"/>
      <c r="AR89"/>
      <c r="AS89"/>
      <c r="AT89"/>
      <c r="AU89"/>
      <c r="AV89"/>
      <c r="AW89"/>
      <c r="AX89"/>
      <c r="AY89"/>
      <c r="AZ89"/>
      <c r="BA89"/>
      <c r="BB89"/>
      <c r="BC89"/>
      <c r="BD89"/>
      <c r="BE89"/>
      <c r="BF89"/>
      <c r="BG89"/>
      <c r="BH89"/>
      <c r="BI89"/>
      <c r="BJ89"/>
      <c r="BK89"/>
      <c r="BL89"/>
      <c r="BM89"/>
      <c r="BN89"/>
      <c r="BO89"/>
      <c r="BP89"/>
      <c r="BQ89"/>
      <c r="BR89"/>
      <c r="BS89"/>
      <c r="BT89"/>
      <c r="BU89"/>
      <c r="BV89"/>
      <c r="BW89"/>
      <c r="BX89"/>
      <c r="BY89"/>
      <c r="BZ89"/>
      <c r="CA89"/>
      <c r="CB89"/>
      <c r="CC89"/>
      <c r="CD89"/>
      <c r="CE89"/>
      <c r="CF89"/>
      <c r="CG89"/>
      <c r="CH89"/>
      <c r="CI89"/>
      <c r="CJ89"/>
      <c r="CK89"/>
      <c r="CL89"/>
      <c r="CM89"/>
      <c r="CN89"/>
      <c r="CO89"/>
      <c r="CP89"/>
      <c r="CQ89"/>
      <c r="CR89"/>
      <c r="CS89"/>
      <c r="CT89"/>
      <c r="CU89"/>
      <c r="CV89"/>
      <c r="CW89"/>
      <c r="CX89"/>
      <c r="CY89"/>
      <c r="CZ89"/>
      <c r="DA89"/>
      <c r="DB89"/>
      <c r="DC89"/>
      <c r="DD89"/>
      <c r="DE89"/>
      <c r="DF89"/>
      <c r="DG89"/>
      <c r="DH89"/>
      <c r="DI89"/>
      <c r="DJ89"/>
      <c r="DK89"/>
      <c r="DL89"/>
      <c r="DM89"/>
      <c r="DN89"/>
      <c r="DO89"/>
      <c r="DP89"/>
      <c r="DQ89"/>
      <c r="DR89"/>
      <c r="DS89"/>
      <c r="DT89"/>
      <c r="DU89"/>
      <c r="DV89"/>
      <c r="DW89"/>
      <c r="DX89"/>
      <c r="DY89"/>
      <c r="DZ89"/>
      <c r="EA89"/>
      <c r="EB89"/>
      <c r="EC89"/>
      <c r="ED89"/>
      <c r="EE89"/>
      <c r="EF89"/>
      <c r="EG89"/>
      <c r="EH89"/>
      <c r="EI89"/>
      <c r="EJ89"/>
      <c r="EK89"/>
      <c r="EL89"/>
      <c r="EM89"/>
      <c r="EN89"/>
      <c r="EO89"/>
      <c r="EP89"/>
      <c r="EQ89"/>
      <c r="ER89"/>
      <c r="ES89"/>
      <c r="ET89"/>
      <c r="EU89"/>
      <c r="EV89"/>
      <c r="EW89"/>
      <c r="EX89"/>
      <c r="EY89"/>
      <c r="EZ89"/>
      <c r="FA89"/>
      <c r="FB89"/>
      <c r="FC89"/>
      <c r="FD89"/>
      <c r="FE89"/>
      <c r="FF89"/>
      <c r="FG89"/>
      <c r="FH89"/>
      <c r="FI89"/>
      <c r="FJ89"/>
      <c r="FK89"/>
      <c r="FL89"/>
      <c r="FM89"/>
      <c r="FN89"/>
      <c r="FO89"/>
      <c r="FP89"/>
      <c r="FQ89"/>
      <c r="FR89"/>
      <c r="FS89"/>
      <c r="FT89"/>
      <c r="FU89"/>
      <c r="FV89"/>
      <c r="FW89"/>
      <c r="FX89"/>
      <c r="FY89"/>
      <c r="FZ89"/>
      <c r="GA89"/>
      <c r="GB89"/>
      <c r="GC89"/>
      <c r="GD89"/>
      <c r="GE89"/>
      <c r="GF89"/>
      <c r="GG89"/>
      <c r="GH89"/>
      <c r="GI89"/>
      <c r="GJ89"/>
      <c r="GK89"/>
      <c r="GL89"/>
      <c r="GM89"/>
      <c r="GN89"/>
      <c r="GO89"/>
      <c r="GP89"/>
      <c r="GQ89"/>
      <c r="GR89"/>
      <c r="GS89"/>
      <c r="GT89"/>
      <c r="GU89"/>
      <c r="GV89"/>
      <c r="GW89"/>
      <c r="GX89"/>
      <c r="GY89"/>
      <c r="GZ89"/>
      <c r="HA89"/>
      <c r="HB89"/>
      <c r="HC89"/>
      <c r="HD89"/>
      <c r="HE89"/>
      <c r="HF89"/>
      <c r="HG89"/>
      <c r="HH89"/>
      <c r="HI89"/>
      <c r="HJ89"/>
      <c r="HK89"/>
      <c r="HL89"/>
      <c r="HM89"/>
      <c r="HN89"/>
      <c r="HO89"/>
      <c r="HP89"/>
      <c r="HQ89"/>
      <c r="HR89"/>
      <c r="HS89"/>
      <c r="HT89"/>
      <c r="HU89"/>
      <c r="HV89"/>
      <c r="HW89"/>
      <c r="HX89"/>
      <c r="HY89"/>
      <c r="HZ89"/>
      <c r="IA89"/>
      <c r="IB89"/>
      <c r="IC89"/>
      <c r="ID89"/>
      <c r="IE89"/>
      <c r="IF89"/>
      <c r="IG89"/>
      <c r="IH89"/>
      <c r="II89"/>
      <c r="IJ89"/>
      <c r="IK89"/>
      <c r="IL89"/>
      <c r="IM89"/>
      <c r="IN89"/>
      <c r="IO89"/>
      <c r="IP89"/>
      <c r="IQ89"/>
      <c r="IR89"/>
      <c r="IS89"/>
      <c r="IT89"/>
      <c r="IU89"/>
      <c r="IV89"/>
      <c r="IW89"/>
      <c r="IX89"/>
      <c r="IY89"/>
      <c r="IZ89"/>
      <c r="JA89"/>
      <c r="JB89"/>
      <c r="JC89"/>
      <c r="JD89"/>
      <c r="JE89"/>
      <c r="JF89"/>
      <c r="JG89"/>
      <c r="JH89"/>
      <c r="JI89"/>
      <c r="JJ89"/>
      <c r="JK89"/>
      <c r="JL89"/>
      <c r="JM89"/>
      <c r="JN89"/>
      <c r="JO89"/>
      <c r="JP89"/>
      <c r="JQ89"/>
      <c r="JR89"/>
      <c r="JS89"/>
      <c r="JT89"/>
      <c r="JU89"/>
      <c r="JV89"/>
      <c r="JW89"/>
      <c r="JX89"/>
      <c r="JY89"/>
      <c r="JZ89"/>
      <c r="KA89"/>
      <c r="KB89"/>
      <c r="KC89"/>
      <c r="KD89"/>
      <c r="KE89"/>
      <c r="KF89"/>
      <c r="KG89"/>
      <c r="KH89"/>
      <c r="KI89"/>
      <c r="KJ89"/>
      <c r="KK89"/>
      <c r="KL89"/>
      <c r="KM89"/>
      <c r="KN89"/>
      <c r="KO89"/>
      <c r="KP89"/>
      <c r="KQ89"/>
      <c r="KR89"/>
      <c r="KS89"/>
      <c r="KT89"/>
      <c r="KU89"/>
      <c r="KV89"/>
      <c r="KW89"/>
      <c r="KX89"/>
      <c r="KY89"/>
      <c r="KZ89"/>
      <c r="LA89"/>
      <c r="LB89"/>
      <c r="LC89"/>
      <c r="LD89"/>
      <c r="LE89"/>
      <c r="LF89"/>
      <c r="LG89"/>
      <c r="LH89"/>
      <c r="LI89"/>
      <c r="LJ89"/>
      <c r="LK89"/>
      <c r="LL89"/>
      <c r="LM89"/>
      <c r="LN89"/>
      <c r="LO89"/>
      <c r="LP89"/>
      <c r="LQ89"/>
      <c r="LR89"/>
      <c r="LS89"/>
      <c r="LT89"/>
      <c r="LU89"/>
      <c r="LV89"/>
      <c r="LW89"/>
      <c r="LX89"/>
      <c r="LY89"/>
      <c r="LZ89"/>
      <c r="MA89"/>
      <c r="MB89"/>
      <c r="MC89"/>
      <c r="MD89"/>
      <c r="ME89"/>
      <c r="MF89"/>
      <c r="MG89"/>
      <c r="MH89"/>
      <c r="MI89"/>
      <c r="MJ89"/>
      <c r="MK89"/>
      <c r="ML89"/>
      <c r="MM89"/>
      <c r="MN89"/>
      <c r="MO89"/>
      <c r="MP89"/>
      <c r="MQ89"/>
      <c r="MR89"/>
      <c r="MS89"/>
      <c r="MT89"/>
      <c r="MU89"/>
      <c r="MV89"/>
      <c r="MW89"/>
      <c r="MX89"/>
      <c r="MY89"/>
      <c r="MZ89"/>
      <c r="NA89"/>
      <c r="NB89"/>
      <c r="NC89"/>
      <c r="ND89"/>
      <c r="NE89"/>
      <c r="NF89"/>
      <c r="NG89"/>
      <c r="NH89"/>
      <c r="NI89"/>
      <c r="NJ89"/>
      <c r="NK89"/>
      <c r="NL89"/>
      <c r="NM89"/>
      <c r="NN89"/>
      <c r="NO89"/>
      <c r="NP89"/>
      <c r="NQ89"/>
      <c r="NR89"/>
      <c r="NS89"/>
      <c r="NT89"/>
      <c r="NU89"/>
      <c r="NV89"/>
      <c r="NW89"/>
      <c r="NX89"/>
      <c r="NY89"/>
      <c r="NZ89"/>
      <c r="OA89"/>
      <c r="OB89"/>
      <c r="OC89"/>
      <c r="OD89"/>
      <c r="OE89"/>
      <c r="OF89"/>
      <c r="OG89"/>
      <c r="OH89"/>
      <c r="OI89"/>
      <c r="OJ89"/>
      <c r="OK89"/>
      <c r="OL89"/>
      <c r="OM89"/>
      <c r="ON89"/>
      <c r="OO89"/>
      <c r="OP89"/>
      <c r="OQ89"/>
      <c r="OR89"/>
      <c r="OS89"/>
      <c r="OT89"/>
      <c r="OU89"/>
      <c r="OV89"/>
      <c r="OW89"/>
      <c r="OX89"/>
      <c r="OY89"/>
      <c r="OZ89"/>
      <c r="PA89"/>
      <c r="PB89"/>
      <c r="PC89"/>
      <c r="PD89"/>
      <c r="PE89"/>
      <c r="PF89"/>
      <c r="PG89"/>
      <c r="PH89"/>
      <c r="PI89"/>
      <c r="PJ89"/>
      <c r="PK89"/>
      <c r="PL89"/>
      <c r="PM89"/>
      <c r="PN89"/>
      <c r="PO89"/>
      <c r="PP89"/>
      <c r="PQ89"/>
      <c r="PR89"/>
      <c r="PS89"/>
      <c r="PT89"/>
      <c r="PU89"/>
      <c r="PV89"/>
      <c r="PW89"/>
      <c r="PX89"/>
      <c r="PY89"/>
      <c r="PZ89"/>
      <c r="QA89"/>
      <c r="QB89"/>
      <c r="QC89"/>
      <c r="QD89"/>
      <c r="QE89"/>
      <c r="QF89"/>
      <c r="QG89"/>
      <c r="QH89"/>
      <c r="QI89"/>
      <c r="QJ89"/>
      <c r="QK89"/>
      <c r="QL89"/>
      <c r="QM89"/>
      <c r="QN89"/>
      <c r="QO89"/>
      <c r="QP89"/>
      <c r="QQ89"/>
      <c r="QR89"/>
      <c r="QS89"/>
      <c r="QT89"/>
      <c r="QU89"/>
      <c r="QV89"/>
      <c r="QW89"/>
      <c r="QX89"/>
      <c r="QY89"/>
      <c r="QZ89"/>
      <c r="RA89"/>
      <c r="RB89"/>
      <c r="RC89"/>
      <c r="RD89"/>
      <c r="RE89"/>
      <c r="RF89"/>
      <c r="RG89"/>
      <c r="RH89"/>
      <c r="RI89"/>
      <c r="RJ89"/>
      <c r="RK89"/>
      <c r="RL89"/>
    </row>
    <row r="90" spans="1:480" s="13" customFormat="1" ht="79.5" customHeight="1" x14ac:dyDescent="0.25">
      <c r="A90" s="65" t="s">
        <v>13</v>
      </c>
      <c r="B90" s="65" t="s">
        <v>13</v>
      </c>
      <c r="C90" s="65" t="s">
        <v>13</v>
      </c>
      <c r="D90" s="66" t="s">
        <v>61</v>
      </c>
      <c r="E90" s="67" t="s">
        <v>52</v>
      </c>
      <c r="F90" s="68" t="s">
        <v>18</v>
      </c>
      <c r="G90" s="69">
        <f>SUM(G91:G142)</f>
        <v>9.9050000000000011</v>
      </c>
      <c r="H90" s="64" t="s">
        <v>13</v>
      </c>
      <c r="I90" s="69">
        <f t="shared" ref="I90:J90" si="4">SUM(I91:I142)</f>
        <v>10.540000000000001</v>
      </c>
      <c r="J90" s="69">
        <f t="shared" si="4"/>
        <v>0</v>
      </c>
      <c r="K90" s="69">
        <f>SUM(K91:K142)</f>
        <v>192704.69999999992</v>
      </c>
      <c r="L90" s="69">
        <f>SUM(L91:L142)</f>
        <v>333029.25</v>
      </c>
      <c r="M90" s="69">
        <f>SUM(M91:M142)</f>
        <v>0</v>
      </c>
      <c r="N90" s="52"/>
      <c r="O90" s="52"/>
      <c r="P90" s="52"/>
      <c r="Q90" s="158"/>
      <c r="R90"/>
      <c r="S90"/>
      <c r="T90"/>
      <c r="U90"/>
      <c r="V90"/>
      <c r="W90"/>
      <c r="X90"/>
      <c r="Y90"/>
      <c r="Z90"/>
      <c r="AA90"/>
      <c r="AB90"/>
      <c r="AC90"/>
      <c r="AD90"/>
      <c r="AE90"/>
      <c r="AF90"/>
      <c r="AG90"/>
      <c r="AH90"/>
      <c r="AI90"/>
      <c r="AJ90"/>
      <c r="AK90"/>
      <c r="AL90"/>
      <c r="AM90"/>
      <c r="AN90"/>
      <c r="AO90"/>
      <c r="AP90"/>
      <c r="AQ90"/>
      <c r="AR90"/>
      <c r="AS90"/>
      <c r="AT90"/>
      <c r="AU90"/>
      <c r="AV90"/>
      <c r="AW90"/>
      <c r="AX90"/>
      <c r="AY90"/>
      <c r="AZ90"/>
      <c r="BA90"/>
      <c r="BB90"/>
      <c r="BC90"/>
      <c r="BD90"/>
      <c r="BE90"/>
      <c r="BF90"/>
      <c r="BG90"/>
      <c r="BH90"/>
      <c r="BI90"/>
      <c r="BJ90"/>
      <c r="BK90"/>
      <c r="BL90"/>
      <c r="BM90"/>
      <c r="BN90"/>
      <c r="BO90"/>
      <c r="BP90"/>
      <c r="BQ90"/>
      <c r="BR90"/>
      <c r="BS90"/>
      <c r="BT90"/>
      <c r="BU90"/>
      <c r="BV90"/>
      <c r="BW90"/>
      <c r="BX90"/>
      <c r="BY90"/>
      <c r="BZ90"/>
      <c r="CA90"/>
      <c r="CB90"/>
      <c r="CC90"/>
      <c r="CD90"/>
      <c r="CE90"/>
      <c r="CF90"/>
      <c r="CG90"/>
      <c r="CH90"/>
      <c r="CI90"/>
      <c r="CJ90"/>
      <c r="CK90"/>
      <c r="CL90"/>
      <c r="CM90"/>
      <c r="CN90"/>
      <c r="CO90"/>
      <c r="CP90"/>
      <c r="CQ90"/>
      <c r="CR90"/>
      <c r="CS90"/>
      <c r="CT90"/>
      <c r="CU90"/>
      <c r="CV90"/>
      <c r="CW90"/>
      <c r="CX90"/>
      <c r="CY90"/>
      <c r="CZ90"/>
      <c r="DA90"/>
      <c r="DB90"/>
      <c r="DC90"/>
      <c r="DD90"/>
      <c r="DE90"/>
      <c r="DF90"/>
      <c r="DG90"/>
      <c r="DH90"/>
      <c r="DI90"/>
      <c r="DJ90"/>
      <c r="DK90"/>
      <c r="DL90"/>
      <c r="DM90"/>
      <c r="DN90"/>
      <c r="DO90"/>
      <c r="DP90"/>
      <c r="DQ90"/>
      <c r="DR90"/>
      <c r="DS90"/>
      <c r="DT90"/>
      <c r="DU90"/>
      <c r="DV90"/>
      <c r="DW90"/>
      <c r="DX90"/>
      <c r="DY90"/>
      <c r="DZ90"/>
      <c r="EA90"/>
      <c r="EB90"/>
      <c r="EC90"/>
      <c r="ED90"/>
      <c r="EE90"/>
      <c r="EF90"/>
      <c r="EG90"/>
      <c r="EH90"/>
      <c r="EI90"/>
      <c r="EJ90"/>
      <c r="EK90"/>
      <c r="EL90"/>
      <c r="EM90"/>
      <c r="EN90"/>
      <c r="EO90"/>
      <c r="EP90"/>
      <c r="EQ90"/>
      <c r="ER90"/>
      <c r="ES90"/>
      <c r="ET90"/>
      <c r="EU90"/>
      <c r="EV90"/>
      <c r="EW90"/>
      <c r="EX90"/>
      <c r="EY90"/>
      <c r="EZ90"/>
      <c r="FA90"/>
      <c r="FB90"/>
      <c r="FC90"/>
      <c r="FD90"/>
      <c r="FE90"/>
      <c r="FF90"/>
      <c r="FG90"/>
      <c r="FH90"/>
      <c r="FI90"/>
      <c r="FJ90"/>
      <c r="FK90"/>
      <c r="FL90"/>
      <c r="FM90"/>
      <c r="FN90"/>
      <c r="FO90"/>
      <c r="FP90"/>
      <c r="FQ90"/>
      <c r="FR90"/>
      <c r="FS90"/>
      <c r="FT90"/>
      <c r="FU90"/>
      <c r="FV90"/>
      <c r="FW90"/>
      <c r="FX90"/>
      <c r="FY90"/>
      <c r="FZ90"/>
      <c r="GA90"/>
      <c r="GB90"/>
      <c r="GC90"/>
      <c r="GD90"/>
      <c r="GE90"/>
      <c r="GF90"/>
      <c r="GG90"/>
      <c r="GH90"/>
      <c r="GI90"/>
      <c r="GJ90"/>
      <c r="GK90"/>
      <c r="GL90"/>
      <c r="GM90"/>
      <c r="GN90"/>
      <c r="GO90"/>
      <c r="GP90"/>
      <c r="GQ90"/>
      <c r="GR90"/>
      <c r="GS90"/>
      <c r="GT90"/>
      <c r="GU90"/>
      <c r="GV90"/>
      <c r="GW90"/>
      <c r="GX90"/>
      <c r="GY90"/>
      <c r="GZ90"/>
      <c r="HA90"/>
      <c r="HB90"/>
      <c r="HC90"/>
      <c r="HD90"/>
      <c r="HE90"/>
      <c r="HF90"/>
      <c r="HG90"/>
      <c r="HH90"/>
      <c r="HI90"/>
      <c r="HJ90"/>
      <c r="HK90"/>
      <c r="HL90"/>
      <c r="HM90"/>
      <c r="HN90"/>
      <c r="HO90"/>
      <c r="HP90"/>
      <c r="HQ90"/>
      <c r="HR90"/>
      <c r="HS90"/>
      <c r="HT90"/>
      <c r="HU90"/>
      <c r="HV90"/>
      <c r="HW90"/>
      <c r="HX90"/>
      <c r="HY90"/>
      <c r="HZ90"/>
      <c r="IA90"/>
      <c r="IB90"/>
      <c r="IC90"/>
      <c r="ID90"/>
      <c r="IE90"/>
      <c r="IF90"/>
      <c r="IG90"/>
      <c r="IH90"/>
      <c r="II90"/>
      <c r="IJ90"/>
      <c r="IK90"/>
      <c r="IL90"/>
      <c r="IM90"/>
      <c r="IN90"/>
      <c r="IO90"/>
      <c r="IP90"/>
      <c r="IQ90"/>
      <c r="IR90"/>
      <c r="IS90"/>
      <c r="IT90"/>
      <c r="IU90"/>
      <c r="IV90"/>
      <c r="IW90"/>
      <c r="IX90"/>
      <c r="IY90"/>
      <c r="IZ90"/>
      <c r="JA90"/>
      <c r="JB90"/>
      <c r="JC90"/>
      <c r="JD90"/>
      <c r="JE90"/>
      <c r="JF90"/>
      <c r="JG90"/>
      <c r="JH90"/>
      <c r="JI90"/>
      <c r="JJ90"/>
      <c r="JK90"/>
      <c r="JL90"/>
      <c r="JM90"/>
      <c r="JN90"/>
      <c r="JO90"/>
      <c r="JP90"/>
      <c r="JQ90"/>
      <c r="JR90"/>
      <c r="JS90"/>
      <c r="JT90"/>
      <c r="JU90"/>
      <c r="JV90"/>
      <c r="JW90"/>
      <c r="JX90"/>
      <c r="JY90"/>
      <c r="JZ90"/>
      <c r="KA90"/>
      <c r="KB90"/>
      <c r="KC90"/>
      <c r="KD90"/>
      <c r="KE90"/>
      <c r="KF90"/>
      <c r="KG90"/>
      <c r="KH90"/>
      <c r="KI90"/>
      <c r="KJ90"/>
      <c r="KK90"/>
      <c r="KL90"/>
      <c r="KM90"/>
      <c r="KN90"/>
      <c r="KO90"/>
      <c r="KP90"/>
      <c r="KQ90"/>
      <c r="KR90"/>
      <c r="KS90"/>
      <c r="KT90"/>
      <c r="KU90"/>
      <c r="KV90"/>
      <c r="KW90"/>
      <c r="KX90"/>
      <c r="KY90"/>
      <c r="KZ90"/>
      <c r="LA90"/>
      <c r="LB90"/>
      <c r="LC90"/>
      <c r="LD90"/>
      <c r="LE90"/>
      <c r="LF90"/>
      <c r="LG90"/>
      <c r="LH90"/>
      <c r="LI90"/>
      <c r="LJ90"/>
      <c r="LK90"/>
      <c r="LL90"/>
      <c r="LM90"/>
      <c r="LN90"/>
      <c r="LO90"/>
      <c r="LP90"/>
      <c r="LQ90"/>
      <c r="LR90"/>
      <c r="LS90"/>
      <c r="LT90"/>
      <c r="LU90"/>
      <c r="LV90"/>
      <c r="LW90"/>
      <c r="LX90"/>
      <c r="LY90"/>
      <c r="LZ90"/>
      <c r="MA90"/>
      <c r="MB90"/>
      <c r="MC90"/>
      <c r="MD90"/>
      <c r="ME90"/>
      <c r="MF90"/>
      <c r="MG90"/>
      <c r="MH90"/>
      <c r="MI90"/>
      <c r="MJ90"/>
      <c r="MK90"/>
      <c r="ML90"/>
      <c r="MM90"/>
      <c r="MN90"/>
      <c r="MO90"/>
      <c r="MP90"/>
      <c r="MQ90"/>
      <c r="MR90"/>
      <c r="MS90"/>
      <c r="MT90"/>
      <c r="MU90"/>
      <c r="MV90"/>
      <c r="MW90"/>
      <c r="MX90"/>
      <c r="MY90"/>
      <c r="MZ90"/>
      <c r="NA90"/>
      <c r="NB90"/>
      <c r="NC90"/>
      <c r="ND90"/>
      <c r="NE90"/>
      <c r="NF90"/>
      <c r="NG90"/>
      <c r="NH90"/>
      <c r="NI90"/>
      <c r="NJ90"/>
      <c r="NK90"/>
      <c r="NL90"/>
      <c r="NM90"/>
      <c r="NN90"/>
      <c r="NO90"/>
      <c r="NP90"/>
      <c r="NQ90"/>
      <c r="NR90"/>
      <c r="NS90"/>
      <c r="NT90"/>
      <c r="NU90"/>
      <c r="NV90"/>
      <c r="NW90"/>
      <c r="NX90"/>
      <c r="NY90"/>
      <c r="NZ90"/>
      <c r="OA90"/>
      <c r="OB90"/>
      <c r="OC90"/>
      <c r="OD90"/>
      <c r="OE90"/>
      <c r="OF90"/>
      <c r="OG90"/>
      <c r="OH90"/>
      <c r="OI90"/>
      <c r="OJ90"/>
      <c r="OK90"/>
      <c r="OL90"/>
      <c r="OM90"/>
      <c r="ON90"/>
      <c r="OO90"/>
      <c r="OP90"/>
      <c r="OQ90"/>
      <c r="OR90"/>
      <c r="OS90"/>
      <c r="OT90"/>
      <c r="OU90"/>
      <c r="OV90"/>
      <c r="OW90"/>
      <c r="OX90"/>
      <c r="OY90"/>
      <c r="OZ90"/>
      <c r="PA90"/>
      <c r="PB90"/>
      <c r="PC90"/>
      <c r="PD90"/>
      <c r="PE90"/>
      <c r="PF90"/>
      <c r="PG90"/>
      <c r="PH90"/>
      <c r="PI90"/>
      <c r="PJ90"/>
      <c r="PK90"/>
      <c r="PL90"/>
      <c r="PM90"/>
      <c r="PN90"/>
      <c r="PO90"/>
      <c r="PP90"/>
      <c r="PQ90"/>
      <c r="PR90"/>
      <c r="PS90"/>
      <c r="PT90"/>
      <c r="PU90"/>
      <c r="PV90"/>
      <c r="PW90"/>
      <c r="PX90"/>
      <c r="PY90"/>
      <c r="PZ90"/>
      <c r="QA90"/>
      <c r="QB90"/>
      <c r="QC90"/>
      <c r="QD90"/>
      <c r="QE90"/>
      <c r="QF90"/>
      <c r="QG90"/>
      <c r="QH90"/>
      <c r="QI90"/>
      <c r="QJ90"/>
      <c r="QK90"/>
      <c r="QL90"/>
      <c r="QM90"/>
      <c r="QN90"/>
      <c r="QO90"/>
      <c r="QP90"/>
      <c r="QQ90"/>
      <c r="QR90"/>
      <c r="QS90"/>
      <c r="QT90"/>
      <c r="QU90"/>
      <c r="QV90"/>
      <c r="QW90"/>
      <c r="QX90"/>
      <c r="QY90"/>
      <c r="QZ90"/>
      <c r="RA90"/>
      <c r="RB90"/>
      <c r="RC90"/>
      <c r="RD90"/>
      <c r="RE90"/>
      <c r="RF90"/>
      <c r="RG90"/>
      <c r="RH90"/>
      <c r="RI90"/>
      <c r="RJ90"/>
      <c r="RK90"/>
      <c r="RL90"/>
    </row>
    <row r="91" spans="1:480" ht="87.75" customHeight="1" x14ac:dyDescent="0.25">
      <c r="A91" s="34" t="s">
        <v>50</v>
      </c>
      <c r="B91" s="34" t="s">
        <v>57</v>
      </c>
      <c r="C91" s="34" t="s">
        <v>19</v>
      </c>
      <c r="D91" s="26" t="s">
        <v>153</v>
      </c>
      <c r="E91" s="26" t="s">
        <v>52</v>
      </c>
      <c r="F91" s="27" t="s">
        <v>18</v>
      </c>
      <c r="G91" s="28">
        <v>0.45</v>
      </c>
      <c r="H91" s="76">
        <v>45635</v>
      </c>
      <c r="I91" s="28">
        <v>0</v>
      </c>
      <c r="J91" s="89">
        <v>0</v>
      </c>
      <c r="K91" s="248">
        <v>12193.14</v>
      </c>
      <c r="L91" s="95">
        <v>0</v>
      </c>
      <c r="M91" s="28">
        <v>0</v>
      </c>
      <c r="N91" s="52"/>
      <c r="O91" s="52"/>
      <c r="P91" s="52"/>
      <c r="Q91" s="159"/>
      <c r="R91" s="123"/>
    </row>
    <row r="92" spans="1:480" s="29" customFormat="1" ht="75" customHeight="1" x14ac:dyDescent="0.25">
      <c r="A92" s="34" t="s">
        <v>50</v>
      </c>
      <c r="B92" s="34" t="s">
        <v>57</v>
      </c>
      <c r="C92" s="34" t="s">
        <v>19</v>
      </c>
      <c r="D92" s="26" t="s">
        <v>154</v>
      </c>
      <c r="E92" s="26" t="s">
        <v>52</v>
      </c>
      <c r="F92" s="27" t="s">
        <v>18</v>
      </c>
      <c r="G92" s="28">
        <v>0.32</v>
      </c>
      <c r="H92" s="76">
        <v>45631</v>
      </c>
      <c r="I92" s="28">
        <v>0</v>
      </c>
      <c r="J92" s="89">
        <v>0</v>
      </c>
      <c r="K92" s="248">
        <v>5784.39</v>
      </c>
      <c r="L92" s="95">
        <v>0</v>
      </c>
      <c r="M92" s="28">
        <v>0</v>
      </c>
      <c r="N92" s="52"/>
      <c r="O92" s="52"/>
      <c r="P92" s="52"/>
      <c r="Q92" s="162"/>
    </row>
    <row r="93" spans="1:480" s="29" customFormat="1" ht="78" customHeight="1" x14ac:dyDescent="0.25">
      <c r="A93" s="34" t="s">
        <v>50</v>
      </c>
      <c r="B93" s="34" t="s">
        <v>57</v>
      </c>
      <c r="C93" s="34" t="s">
        <v>19</v>
      </c>
      <c r="D93" s="26" t="s">
        <v>155</v>
      </c>
      <c r="E93" s="26" t="s">
        <v>52</v>
      </c>
      <c r="F93" s="27" t="s">
        <v>18</v>
      </c>
      <c r="G93" s="250">
        <v>1.3</v>
      </c>
      <c r="H93" s="135">
        <v>45621</v>
      </c>
      <c r="I93" s="28">
        <v>0</v>
      </c>
      <c r="J93" s="89">
        <v>0</v>
      </c>
      <c r="K93" s="248">
        <v>11826.54</v>
      </c>
      <c r="L93" s="95">
        <v>0</v>
      </c>
      <c r="M93" s="28">
        <v>0</v>
      </c>
      <c r="N93" s="52"/>
      <c r="O93" s="52"/>
      <c r="P93" s="52"/>
      <c r="Q93" s="162"/>
    </row>
    <row r="94" spans="1:480" s="29" customFormat="1" ht="72.75" customHeight="1" x14ac:dyDescent="0.25">
      <c r="A94" s="34" t="s">
        <v>50</v>
      </c>
      <c r="B94" s="34" t="s">
        <v>57</v>
      </c>
      <c r="C94" s="34" t="s">
        <v>19</v>
      </c>
      <c r="D94" s="26" t="s">
        <v>156</v>
      </c>
      <c r="E94" s="26" t="s">
        <v>52</v>
      </c>
      <c r="F94" s="27" t="s">
        <v>18</v>
      </c>
      <c r="G94" s="96">
        <v>0.5</v>
      </c>
      <c r="H94" s="76">
        <v>45631</v>
      </c>
      <c r="I94" s="28">
        <v>0</v>
      </c>
      <c r="J94" s="89">
        <v>0</v>
      </c>
      <c r="K94" s="248">
        <v>10658.72</v>
      </c>
      <c r="L94" s="95">
        <v>0</v>
      </c>
      <c r="M94" s="28">
        <v>0</v>
      </c>
      <c r="N94" s="52"/>
      <c r="O94" s="52"/>
      <c r="P94" s="52"/>
      <c r="Q94" s="162"/>
    </row>
    <row r="95" spans="1:480" s="29" customFormat="1" ht="78" customHeight="1" x14ac:dyDescent="0.25">
      <c r="A95" s="34" t="s">
        <v>50</v>
      </c>
      <c r="B95" s="34" t="s">
        <v>57</v>
      </c>
      <c r="C95" s="34" t="s">
        <v>19</v>
      </c>
      <c r="D95" s="26" t="s">
        <v>157</v>
      </c>
      <c r="E95" s="26" t="s">
        <v>52</v>
      </c>
      <c r="F95" s="27" t="s">
        <v>18</v>
      </c>
      <c r="G95" s="28">
        <v>0.5</v>
      </c>
      <c r="H95" s="76">
        <v>45631</v>
      </c>
      <c r="I95" s="28">
        <v>0</v>
      </c>
      <c r="J95" s="88">
        <v>0</v>
      </c>
      <c r="K95" s="249">
        <v>11919.24</v>
      </c>
      <c r="L95" s="88">
        <v>0</v>
      </c>
      <c r="M95" s="28">
        <v>0</v>
      </c>
      <c r="N95" s="52"/>
      <c r="O95" s="52"/>
      <c r="P95" s="52"/>
      <c r="Q95" s="162"/>
    </row>
    <row r="96" spans="1:480" s="30" customFormat="1" ht="77.25" customHeight="1" x14ac:dyDescent="0.25">
      <c r="A96" s="34" t="s">
        <v>50</v>
      </c>
      <c r="B96" s="34" t="s">
        <v>57</v>
      </c>
      <c r="C96" s="34" t="s">
        <v>19</v>
      </c>
      <c r="D96" s="26" t="s">
        <v>158</v>
      </c>
      <c r="E96" s="26" t="s">
        <v>52</v>
      </c>
      <c r="F96" s="27" t="s">
        <v>18</v>
      </c>
      <c r="G96" s="85">
        <v>0.23</v>
      </c>
      <c r="H96" s="76">
        <v>45590</v>
      </c>
      <c r="I96" s="28">
        <v>0</v>
      </c>
      <c r="J96" s="28">
        <v>0</v>
      </c>
      <c r="K96" s="250">
        <v>3957.35</v>
      </c>
      <c r="L96" s="28">
        <v>0</v>
      </c>
      <c r="M96" s="28">
        <v>0</v>
      </c>
      <c r="N96" s="52"/>
      <c r="O96" s="52"/>
      <c r="P96" s="52"/>
      <c r="Q96" s="159"/>
      <c r="R96" s="2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F96" s="29"/>
      <c r="AG96" s="29"/>
      <c r="AH96" s="29"/>
      <c r="AI96" s="29"/>
      <c r="AJ96" s="29"/>
      <c r="AK96" s="29"/>
      <c r="AL96" s="29"/>
      <c r="AM96" s="29"/>
      <c r="AN96" s="29"/>
      <c r="AO96" s="29"/>
      <c r="AP96" s="29"/>
      <c r="AQ96" s="29"/>
      <c r="AR96" s="29"/>
      <c r="AS96" s="29"/>
      <c r="AT96" s="29"/>
      <c r="AU96" s="29"/>
      <c r="AV96" s="29"/>
      <c r="AW96" s="29"/>
      <c r="AX96" s="29"/>
      <c r="AY96" s="29"/>
      <c r="AZ96" s="29"/>
      <c r="BA96" s="29"/>
      <c r="BB96" s="29"/>
      <c r="BC96" s="29"/>
      <c r="BD96" s="29"/>
      <c r="BE96" s="29"/>
      <c r="BF96" s="29"/>
      <c r="BG96" s="29"/>
      <c r="BH96" s="29"/>
      <c r="BI96" s="29"/>
      <c r="BJ96" s="29"/>
      <c r="BK96" s="29"/>
      <c r="BL96" s="29"/>
      <c r="BM96" s="29"/>
      <c r="BN96" s="29"/>
      <c r="BO96" s="29"/>
      <c r="BP96" s="29"/>
      <c r="BQ96" s="29"/>
      <c r="BR96" s="29"/>
      <c r="BS96" s="29"/>
      <c r="BT96" s="29"/>
      <c r="BU96" s="29"/>
      <c r="BV96" s="29"/>
      <c r="BW96" s="29"/>
      <c r="BX96" s="29"/>
      <c r="BY96" s="29"/>
      <c r="BZ96" s="29"/>
      <c r="CA96" s="29"/>
      <c r="CB96" s="29"/>
      <c r="CC96" s="29"/>
      <c r="CD96" s="29"/>
      <c r="CE96" s="29"/>
      <c r="CF96" s="29"/>
      <c r="CG96" s="29"/>
      <c r="CH96" s="29"/>
      <c r="CI96" s="29"/>
      <c r="CJ96" s="29"/>
      <c r="CK96" s="29"/>
      <c r="CL96" s="29"/>
      <c r="CM96" s="29"/>
      <c r="CN96" s="29"/>
      <c r="CO96" s="29"/>
      <c r="CP96" s="29"/>
      <c r="CQ96" s="29"/>
      <c r="CR96" s="29"/>
      <c r="CS96" s="29"/>
      <c r="CT96" s="29"/>
      <c r="CU96" s="29"/>
      <c r="CV96" s="29"/>
      <c r="CW96" s="29"/>
      <c r="CX96" s="29"/>
      <c r="CY96" s="29"/>
      <c r="CZ96" s="29"/>
      <c r="DA96" s="29"/>
      <c r="DB96" s="29"/>
      <c r="DC96" s="29"/>
      <c r="DD96" s="29"/>
      <c r="DE96" s="29"/>
      <c r="DF96" s="29"/>
      <c r="DG96" s="29"/>
      <c r="DH96" s="29"/>
      <c r="DI96" s="29"/>
      <c r="DJ96" s="29"/>
      <c r="DK96" s="29"/>
      <c r="DL96" s="29"/>
      <c r="DM96" s="29"/>
      <c r="DN96" s="29"/>
      <c r="DO96" s="29"/>
      <c r="DP96" s="29"/>
      <c r="DQ96" s="29"/>
      <c r="DR96" s="29"/>
      <c r="DS96" s="29"/>
      <c r="DT96" s="29"/>
      <c r="DU96" s="29"/>
      <c r="DV96" s="29"/>
      <c r="DW96" s="29"/>
      <c r="DX96" s="29"/>
      <c r="DY96" s="29"/>
      <c r="DZ96" s="29"/>
      <c r="EA96" s="29"/>
      <c r="EB96" s="29"/>
      <c r="EC96" s="29"/>
      <c r="ED96" s="29"/>
      <c r="EE96" s="29"/>
      <c r="EF96" s="29"/>
      <c r="EG96" s="29"/>
      <c r="EH96" s="29"/>
      <c r="EI96" s="29"/>
      <c r="EJ96" s="29"/>
      <c r="EK96" s="29"/>
      <c r="EL96" s="29"/>
      <c r="EM96" s="29"/>
      <c r="EN96" s="29"/>
      <c r="EO96" s="29"/>
      <c r="EP96" s="29"/>
      <c r="EQ96" s="29"/>
      <c r="ER96" s="29"/>
      <c r="ES96" s="29"/>
      <c r="ET96" s="29"/>
      <c r="EU96" s="29"/>
      <c r="EV96" s="29"/>
      <c r="EW96" s="29"/>
      <c r="EX96" s="29"/>
      <c r="EY96" s="29"/>
      <c r="EZ96" s="29"/>
      <c r="FA96" s="29"/>
      <c r="FB96" s="29"/>
      <c r="FC96" s="29"/>
      <c r="FD96" s="29"/>
      <c r="FE96" s="29"/>
      <c r="FF96" s="29"/>
      <c r="FG96" s="29"/>
      <c r="FH96" s="29"/>
      <c r="FI96" s="29"/>
      <c r="FJ96" s="29"/>
      <c r="FK96" s="29"/>
      <c r="FL96" s="29"/>
      <c r="FM96" s="29"/>
      <c r="FN96" s="29"/>
      <c r="FO96" s="29"/>
      <c r="FP96" s="29"/>
      <c r="FQ96" s="29"/>
      <c r="FR96" s="29"/>
      <c r="FS96" s="29"/>
      <c r="FT96" s="29"/>
      <c r="FU96" s="29"/>
      <c r="FV96" s="29"/>
      <c r="FW96" s="29"/>
      <c r="FX96" s="29"/>
      <c r="FY96" s="29"/>
      <c r="FZ96" s="29"/>
      <c r="GA96" s="29"/>
      <c r="GB96" s="29"/>
      <c r="GC96" s="29"/>
      <c r="GD96" s="29"/>
      <c r="GE96" s="29"/>
      <c r="GF96" s="29"/>
      <c r="GG96" s="29"/>
      <c r="GH96" s="29"/>
      <c r="GI96" s="29"/>
      <c r="GJ96" s="29"/>
      <c r="GK96" s="29"/>
      <c r="GL96" s="29"/>
      <c r="GM96" s="29"/>
      <c r="GN96" s="29"/>
      <c r="GO96" s="29"/>
      <c r="GP96" s="29"/>
      <c r="GQ96" s="29"/>
      <c r="GR96" s="29"/>
      <c r="GS96" s="29"/>
      <c r="GT96" s="29"/>
      <c r="GU96" s="29"/>
      <c r="GV96" s="29"/>
      <c r="GW96" s="29"/>
      <c r="GX96" s="29"/>
      <c r="GY96" s="29"/>
      <c r="GZ96" s="29"/>
      <c r="HA96" s="29"/>
      <c r="HB96" s="29"/>
      <c r="HC96" s="29"/>
      <c r="HD96" s="29"/>
      <c r="HE96" s="29"/>
      <c r="HF96" s="29"/>
      <c r="HG96" s="29"/>
      <c r="HH96" s="29"/>
      <c r="HI96" s="29"/>
      <c r="HJ96" s="29"/>
      <c r="HK96" s="29"/>
      <c r="HL96" s="29"/>
      <c r="HM96" s="29"/>
      <c r="HN96" s="29"/>
      <c r="HO96" s="29"/>
      <c r="HP96" s="29"/>
      <c r="HQ96" s="29"/>
      <c r="HR96" s="29"/>
      <c r="HS96" s="29"/>
      <c r="HT96" s="29"/>
      <c r="HU96" s="29"/>
      <c r="HV96" s="29"/>
      <c r="HW96" s="29"/>
      <c r="HX96" s="29"/>
      <c r="HY96" s="29"/>
      <c r="HZ96" s="29"/>
      <c r="IA96" s="29"/>
      <c r="IB96" s="29"/>
      <c r="IC96" s="29"/>
      <c r="ID96" s="29"/>
      <c r="IE96" s="29"/>
      <c r="IF96" s="29"/>
      <c r="IG96" s="29"/>
      <c r="IH96" s="29"/>
      <c r="II96" s="29"/>
      <c r="IJ96" s="29"/>
      <c r="IK96" s="29"/>
      <c r="IL96" s="29"/>
      <c r="IM96" s="29"/>
      <c r="IN96" s="29"/>
      <c r="IO96" s="29"/>
      <c r="IP96" s="29"/>
      <c r="IQ96" s="29"/>
      <c r="IR96" s="29"/>
      <c r="IS96" s="29"/>
      <c r="IT96" s="29"/>
      <c r="IU96" s="29"/>
      <c r="IV96" s="29"/>
      <c r="IW96" s="29"/>
      <c r="IX96" s="29"/>
      <c r="IY96" s="29"/>
      <c r="IZ96" s="29"/>
      <c r="JA96" s="29"/>
      <c r="JB96" s="29"/>
      <c r="JC96" s="29"/>
      <c r="JD96" s="29"/>
      <c r="JE96" s="29"/>
      <c r="JF96" s="29"/>
      <c r="JG96" s="29"/>
      <c r="JH96" s="29"/>
      <c r="JI96" s="29"/>
      <c r="JJ96" s="29"/>
      <c r="JK96" s="29"/>
      <c r="JL96" s="29"/>
      <c r="JM96" s="29"/>
      <c r="JN96" s="29"/>
      <c r="JO96" s="29"/>
      <c r="JP96" s="29"/>
      <c r="JQ96" s="29"/>
      <c r="JR96" s="29"/>
      <c r="JS96" s="29"/>
      <c r="JT96" s="29"/>
      <c r="JU96" s="29"/>
      <c r="JV96" s="29"/>
      <c r="JW96" s="29"/>
      <c r="JX96" s="29"/>
      <c r="JY96" s="29"/>
      <c r="JZ96" s="29"/>
      <c r="KA96" s="29"/>
      <c r="KB96" s="29"/>
      <c r="KC96" s="29"/>
      <c r="KD96" s="29"/>
      <c r="KE96" s="29"/>
      <c r="KF96" s="29"/>
      <c r="KG96" s="29"/>
      <c r="KH96" s="29"/>
      <c r="KI96" s="29"/>
      <c r="KJ96" s="29"/>
      <c r="KK96" s="29"/>
      <c r="KL96" s="29"/>
      <c r="KM96" s="29"/>
      <c r="KN96" s="29"/>
      <c r="KO96" s="29"/>
      <c r="KP96" s="29"/>
      <c r="KQ96" s="29"/>
      <c r="KR96" s="29"/>
      <c r="KS96" s="29"/>
      <c r="KT96" s="29"/>
      <c r="KU96" s="29"/>
      <c r="KV96" s="29"/>
      <c r="KW96" s="29"/>
      <c r="KX96" s="29"/>
      <c r="KY96" s="29"/>
      <c r="KZ96" s="29"/>
      <c r="LA96" s="29"/>
      <c r="LB96" s="29"/>
      <c r="LC96" s="29"/>
      <c r="LD96" s="29"/>
      <c r="LE96" s="29"/>
      <c r="LF96" s="29"/>
      <c r="LG96" s="29"/>
      <c r="LH96" s="29"/>
      <c r="LI96" s="29"/>
      <c r="LJ96" s="29"/>
      <c r="LK96" s="29"/>
      <c r="LL96" s="29"/>
      <c r="LM96" s="29"/>
      <c r="LN96" s="29"/>
      <c r="LO96" s="29"/>
      <c r="LP96" s="29"/>
      <c r="LQ96" s="29"/>
      <c r="LR96" s="29"/>
      <c r="LS96" s="29"/>
      <c r="LT96" s="29"/>
      <c r="LU96" s="29"/>
      <c r="LV96" s="29"/>
      <c r="LW96" s="29"/>
      <c r="LX96" s="29"/>
      <c r="LY96" s="29"/>
      <c r="LZ96" s="29"/>
      <c r="MA96" s="29"/>
      <c r="MB96" s="29"/>
      <c r="MC96" s="29"/>
      <c r="MD96" s="29"/>
      <c r="ME96" s="29"/>
      <c r="MF96" s="29"/>
      <c r="MG96" s="29"/>
      <c r="MH96" s="29"/>
      <c r="MI96" s="29"/>
      <c r="MJ96" s="29"/>
      <c r="MK96" s="29"/>
      <c r="ML96" s="29"/>
      <c r="MM96" s="29"/>
      <c r="MN96" s="29"/>
      <c r="MO96" s="29"/>
      <c r="MP96" s="29"/>
      <c r="MQ96" s="29"/>
      <c r="MR96" s="29"/>
      <c r="MS96" s="29"/>
      <c r="MT96" s="29"/>
      <c r="MU96" s="29"/>
      <c r="MV96" s="29"/>
      <c r="MW96" s="29"/>
      <c r="MX96" s="29"/>
      <c r="MY96" s="29"/>
      <c r="MZ96" s="29"/>
      <c r="NA96" s="29"/>
      <c r="NB96" s="29"/>
      <c r="NC96" s="29"/>
      <c r="ND96" s="29"/>
      <c r="NE96" s="29"/>
      <c r="NF96" s="29"/>
      <c r="NG96" s="29"/>
      <c r="NH96" s="29"/>
      <c r="NI96" s="29"/>
      <c r="NJ96" s="29"/>
      <c r="NK96" s="29"/>
      <c r="NL96" s="29"/>
      <c r="NM96" s="29"/>
      <c r="NN96" s="29"/>
      <c r="NO96" s="29"/>
      <c r="NP96" s="29"/>
      <c r="NQ96" s="29"/>
      <c r="NR96" s="29"/>
      <c r="NS96" s="29"/>
      <c r="NT96" s="29"/>
      <c r="NU96" s="29"/>
      <c r="NV96" s="29"/>
      <c r="NW96" s="29"/>
      <c r="NX96" s="29"/>
      <c r="NY96" s="29"/>
      <c r="NZ96" s="29"/>
      <c r="OA96" s="29"/>
      <c r="OB96" s="29"/>
      <c r="OC96" s="29"/>
      <c r="OD96" s="29"/>
      <c r="OE96" s="29"/>
      <c r="OF96" s="29"/>
      <c r="OG96" s="29"/>
      <c r="OH96" s="29"/>
      <c r="OI96" s="29"/>
      <c r="OJ96" s="29"/>
      <c r="OK96" s="29"/>
      <c r="OL96" s="29"/>
      <c r="OM96" s="29"/>
      <c r="ON96" s="29"/>
      <c r="OO96" s="29"/>
      <c r="OP96" s="29"/>
      <c r="OQ96" s="29"/>
      <c r="OR96" s="29"/>
      <c r="OS96" s="29"/>
      <c r="OT96" s="29"/>
      <c r="OU96" s="29"/>
      <c r="OV96" s="29"/>
      <c r="OW96" s="29"/>
      <c r="OX96" s="29"/>
      <c r="OY96" s="29"/>
      <c r="OZ96" s="29"/>
      <c r="PA96" s="29"/>
      <c r="PB96" s="29"/>
      <c r="PC96" s="29"/>
      <c r="PD96" s="29"/>
      <c r="PE96" s="29"/>
      <c r="PF96" s="29"/>
      <c r="PG96" s="29"/>
      <c r="PH96" s="29"/>
      <c r="PI96" s="29"/>
      <c r="PJ96" s="29"/>
      <c r="PK96" s="29"/>
      <c r="PL96" s="29"/>
      <c r="PM96" s="29"/>
      <c r="PN96" s="29"/>
      <c r="PO96" s="29"/>
      <c r="PP96" s="29"/>
      <c r="PQ96" s="29"/>
      <c r="PR96" s="29"/>
      <c r="PS96" s="29"/>
      <c r="PT96" s="29"/>
      <c r="PU96" s="29"/>
      <c r="PV96" s="29"/>
      <c r="PW96" s="29"/>
      <c r="PX96" s="29"/>
      <c r="PY96" s="29"/>
      <c r="PZ96" s="29"/>
      <c r="QA96" s="29"/>
      <c r="QB96" s="29"/>
      <c r="QC96" s="29"/>
      <c r="QD96" s="29"/>
      <c r="QE96" s="29"/>
      <c r="QF96" s="29"/>
      <c r="QG96" s="29"/>
      <c r="QH96" s="29"/>
      <c r="QI96" s="29"/>
      <c r="QJ96" s="29"/>
      <c r="QK96" s="29"/>
      <c r="QL96" s="29"/>
      <c r="QM96" s="29"/>
      <c r="QN96" s="29"/>
      <c r="QO96" s="29"/>
      <c r="QP96" s="29"/>
      <c r="QQ96" s="29"/>
      <c r="QR96" s="29"/>
      <c r="QS96" s="29"/>
      <c r="QT96" s="29"/>
      <c r="QU96" s="29"/>
      <c r="QV96" s="29"/>
      <c r="QW96" s="29"/>
      <c r="QX96" s="29"/>
      <c r="QY96" s="29"/>
      <c r="QZ96" s="29"/>
      <c r="RA96" s="29"/>
      <c r="RB96" s="29"/>
      <c r="RC96" s="29"/>
      <c r="RD96" s="29"/>
      <c r="RE96" s="29"/>
      <c r="RF96" s="29"/>
      <c r="RG96" s="29"/>
      <c r="RH96" s="29"/>
      <c r="RI96" s="29"/>
      <c r="RJ96" s="29"/>
      <c r="RK96" s="29"/>
      <c r="RL96" s="29"/>
    </row>
    <row r="97" spans="1:480" s="30" customFormat="1" ht="83.25" customHeight="1" x14ac:dyDescent="0.25">
      <c r="A97" s="34" t="s">
        <v>50</v>
      </c>
      <c r="B97" s="34" t="s">
        <v>57</v>
      </c>
      <c r="C97" s="34" t="s">
        <v>19</v>
      </c>
      <c r="D97" s="26" t="s">
        <v>159</v>
      </c>
      <c r="E97" s="26" t="s">
        <v>52</v>
      </c>
      <c r="F97" s="27" t="s">
        <v>18</v>
      </c>
      <c r="G97" s="85">
        <v>0.21</v>
      </c>
      <c r="H97" s="76">
        <v>45657</v>
      </c>
      <c r="I97" s="28">
        <v>0</v>
      </c>
      <c r="J97" s="28">
        <v>0</v>
      </c>
      <c r="K97" s="250">
        <v>8493.17</v>
      </c>
      <c r="L97" s="28">
        <v>0</v>
      </c>
      <c r="M97" s="28">
        <v>0</v>
      </c>
      <c r="N97" s="52"/>
      <c r="O97" s="52"/>
      <c r="P97" s="52"/>
      <c r="Q97" s="163"/>
      <c r="R97" s="126"/>
      <c r="S97" s="29"/>
      <c r="T97" s="29"/>
      <c r="U97" s="29"/>
      <c r="V97" s="29"/>
      <c r="W97" s="29"/>
      <c r="X97" s="29"/>
      <c r="Y97" s="29"/>
      <c r="Z97" s="29"/>
      <c r="AA97" s="29"/>
      <c r="AB97" s="29"/>
      <c r="AC97" s="29"/>
      <c r="AD97" s="29"/>
      <c r="AE97" s="29"/>
      <c r="AF97" s="29"/>
      <c r="AG97" s="29"/>
      <c r="AH97" s="29"/>
      <c r="AI97" s="29"/>
      <c r="AJ97" s="29"/>
      <c r="AK97" s="29"/>
      <c r="AL97" s="29"/>
      <c r="AM97" s="29"/>
      <c r="AN97" s="29"/>
      <c r="AO97" s="29"/>
      <c r="AP97" s="29"/>
      <c r="AQ97" s="29"/>
      <c r="AR97" s="29"/>
      <c r="AS97" s="29"/>
      <c r="AT97" s="29"/>
      <c r="AU97" s="29"/>
      <c r="AV97" s="29"/>
      <c r="AW97" s="29"/>
      <c r="AX97" s="29"/>
      <c r="AY97" s="29"/>
      <c r="AZ97" s="29"/>
      <c r="BA97" s="29"/>
      <c r="BB97" s="29"/>
      <c r="BC97" s="29"/>
      <c r="BD97" s="29"/>
      <c r="BE97" s="29"/>
      <c r="BF97" s="29"/>
      <c r="BG97" s="29"/>
      <c r="BH97" s="29"/>
      <c r="BI97" s="29"/>
      <c r="BJ97" s="29"/>
      <c r="BK97" s="29"/>
      <c r="BL97" s="29"/>
      <c r="BM97" s="29"/>
      <c r="BN97" s="29"/>
      <c r="BO97" s="29"/>
      <c r="BP97" s="29"/>
      <c r="BQ97" s="29"/>
      <c r="BR97" s="29"/>
      <c r="BS97" s="29"/>
      <c r="BT97" s="29"/>
      <c r="BU97" s="29"/>
      <c r="BV97" s="29"/>
      <c r="BW97" s="29"/>
      <c r="BX97" s="29"/>
      <c r="BY97" s="29"/>
      <c r="BZ97" s="29"/>
      <c r="CA97" s="29"/>
      <c r="CB97" s="29"/>
      <c r="CC97" s="29"/>
      <c r="CD97" s="29"/>
      <c r="CE97" s="29"/>
      <c r="CF97" s="29"/>
      <c r="CG97" s="29"/>
      <c r="CH97" s="29"/>
      <c r="CI97" s="29"/>
      <c r="CJ97" s="29"/>
      <c r="CK97" s="29"/>
      <c r="CL97" s="29"/>
      <c r="CM97" s="29"/>
      <c r="CN97" s="29"/>
      <c r="CO97" s="29"/>
      <c r="CP97" s="29"/>
      <c r="CQ97" s="29"/>
      <c r="CR97" s="29"/>
      <c r="CS97" s="29"/>
      <c r="CT97" s="29"/>
      <c r="CU97" s="29"/>
      <c r="CV97" s="29"/>
      <c r="CW97" s="29"/>
      <c r="CX97" s="29"/>
      <c r="CY97" s="29"/>
      <c r="CZ97" s="29"/>
      <c r="DA97" s="29"/>
      <c r="DB97" s="29"/>
      <c r="DC97" s="29"/>
      <c r="DD97" s="29"/>
      <c r="DE97" s="29"/>
      <c r="DF97" s="29"/>
      <c r="DG97" s="29"/>
      <c r="DH97" s="29"/>
      <c r="DI97" s="29"/>
      <c r="DJ97" s="29"/>
      <c r="DK97" s="29"/>
      <c r="DL97" s="29"/>
      <c r="DM97" s="29"/>
      <c r="DN97" s="29"/>
      <c r="DO97" s="29"/>
      <c r="DP97" s="29"/>
      <c r="DQ97" s="29"/>
      <c r="DR97" s="29"/>
      <c r="DS97" s="29"/>
      <c r="DT97" s="29"/>
      <c r="DU97" s="29"/>
      <c r="DV97" s="29"/>
      <c r="DW97" s="29"/>
      <c r="DX97" s="29"/>
      <c r="DY97" s="29"/>
      <c r="DZ97" s="29"/>
      <c r="EA97" s="29"/>
      <c r="EB97" s="29"/>
      <c r="EC97" s="29"/>
      <c r="ED97" s="29"/>
      <c r="EE97" s="29"/>
      <c r="EF97" s="29"/>
      <c r="EG97" s="29"/>
      <c r="EH97" s="29"/>
      <c r="EI97" s="29"/>
      <c r="EJ97" s="29"/>
      <c r="EK97" s="29"/>
      <c r="EL97" s="29"/>
      <c r="EM97" s="29"/>
      <c r="EN97" s="29"/>
      <c r="EO97" s="29"/>
      <c r="EP97" s="29"/>
      <c r="EQ97" s="29"/>
      <c r="ER97" s="29"/>
      <c r="ES97" s="29"/>
      <c r="ET97" s="29"/>
      <c r="EU97" s="29"/>
      <c r="EV97" s="29"/>
      <c r="EW97" s="29"/>
      <c r="EX97" s="29"/>
      <c r="EY97" s="29"/>
      <c r="EZ97" s="29"/>
      <c r="FA97" s="29"/>
      <c r="FB97" s="29"/>
      <c r="FC97" s="29"/>
      <c r="FD97" s="29"/>
      <c r="FE97" s="29"/>
      <c r="FF97" s="29"/>
      <c r="FG97" s="29"/>
      <c r="FH97" s="29"/>
      <c r="FI97" s="29"/>
      <c r="FJ97" s="29"/>
      <c r="FK97" s="29"/>
      <c r="FL97" s="29"/>
      <c r="FM97" s="29"/>
      <c r="FN97" s="29"/>
      <c r="FO97" s="29"/>
      <c r="FP97" s="29"/>
      <c r="FQ97" s="29"/>
      <c r="FR97" s="29"/>
      <c r="FS97" s="29"/>
      <c r="FT97" s="29"/>
      <c r="FU97" s="29"/>
      <c r="FV97" s="29"/>
      <c r="FW97" s="29"/>
      <c r="FX97" s="29"/>
      <c r="FY97" s="29"/>
      <c r="FZ97" s="29"/>
      <c r="GA97" s="29"/>
      <c r="GB97" s="29"/>
      <c r="GC97" s="29"/>
      <c r="GD97" s="29"/>
      <c r="GE97" s="29"/>
      <c r="GF97" s="29"/>
      <c r="GG97" s="29"/>
      <c r="GH97" s="29"/>
      <c r="GI97" s="29"/>
      <c r="GJ97" s="29"/>
      <c r="GK97" s="29"/>
      <c r="GL97" s="29"/>
      <c r="GM97" s="29"/>
      <c r="GN97" s="29"/>
      <c r="GO97" s="29"/>
      <c r="GP97" s="29"/>
      <c r="GQ97" s="29"/>
      <c r="GR97" s="29"/>
      <c r="GS97" s="29"/>
      <c r="GT97" s="29"/>
      <c r="GU97" s="29"/>
      <c r="GV97" s="29"/>
      <c r="GW97" s="29"/>
      <c r="GX97" s="29"/>
      <c r="GY97" s="29"/>
      <c r="GZ97" s="29"/>
      <c r="HA97" s="29"/>
      <c r="HB97" s="29"/>
      <c r="HC97" s="29"/>
      <c r="HD97" s="29"/>
      <c r="HE97" s="29"/>
      <c r="HF97" s="29"/>
      <c r="HG97" s="29"/>
      <c r="HH97" s="29"/>
      <c r="HI97" s="29"/>
      <c r="HJ97" s="29"/>
      <c r="HK97" s="29"/>
      <c r="HL97" s="29"/>
      <c r="HM97" s="29"/>
      <c r="HN97" s="29"/>
      <c r="HO97" s="29"/>
      <c r="HP97" s="29"/>
      <c r="HQ97" s="29"/>
      <c r="HR97" s="29"/>
      <c r="HS97" s="29"/>
      <c r="HT97" s="29"/>
      <c r="HU97" s="29"/>
      <c r="HV97" s="29"/>
      <c r="HW97" s="29"/>
      <c r="HX97" s="29"/>
      <c r="HY97" s="29"/>
      <c r="HZ97" s="29"/>
      <c r="IA97" s="29"/>
      <c r="IB97" s="29"/>
      <c r="IC97" s="29"/>
      <c r="ID97" s="29"/>
      <c r="IE97" s="29"/>
      <c r="IF97" s="29"/>
      <c r="IG97" s="29"/>
      <c r="IH97" s="29"/>
      <c r="II97" s="29"/>
      <c r="IJ97" s="29"/>
      <c r="IK97" s="29"/>
      <c r="IL97" s="29"/>
      <c r="IM97" s="29"/>
      <c r="IN97" s="29"/>
      <c r="IO97" s="29"/>
      <c r="IP97" s="29"/>
      <c r="IQ97" s="29"/>
      <c r="IR97" s="29"/>
      <c r="IS97" s="29"/>
      <c r="IT97" s="29"/>
      <c r="IU97" s="29"/>
      <c r="IV97" s="29"/>
      <c r="IW97" s="29"/>
      <c r="IX97" s="29"/>
      <c r="IY97" s="29"/>
      <c r="IZ97" s="29"/>
      <c r="JA97" s="29"/>
      <c r="JB97" s="29"/>
      <c r="JC97" s="29"/>
      <c r="JD97" s="29"/>
      <c r="JE97" s="29"/>
      <c r="JF97" s="29"/>
      <c r="JG97" s="29"/>
      <c r="JH97" s="29"/>
      <c r="JI97" s="29"/>
      <c r="JJ97" s="29"/>
      <c r="JK97" s="29"/>
      <c r="JL97" s="29"/>
      <c r="JM97" s="29"/>
      <c r="JN97" s="29"/>
      <c r="JO97" s="29"/>
      <c r="JP97" s="29"/>
      <c r="JQ97" s="29"/>
      <c r="JR97" s="29"/>
      <c r="JS97" s="29"/>
      <c r="JT97" s="29"/>
      <c r="JU97" s="29"/>
      <c r="JV97" s="29"/>
      <c r="JW97" s="29"/>
      <c r="JX97" s="29"/>
      <c r="JY97" s="29"/>
      <c r="JZ97" s="29"/>
      <c r="KA97" s="29"/>
      <c r="KB97" s="29"/>
      <c r="KC97" s="29"/>
      <c r="KD97" s="29"/>
      <c r="KE97" s="29"/>
      <c r="KF97" s="29"/>
      <c r="KG97" s="29"/>
      <c r="KH97" s="29"/>
      <c r="KI97" s="29"/>
      <c r="KJ97" s="29"/>
      <c r="KK97" s="29"/>
      <c r="KL97" s="29"/>
      <c r="KM97" s="29"/>
      <c r="KN97" s="29"/>
      <c r="KO97" s="29"/>
      <c r="KP97" s="29"/>
      <c r="KQ97" s="29"/>
      <c r="KR97" s="29"/>
      <c r="KS97" s="29"/>
      <c r="KT97" s="29"/>
      <c r="KU97" s="29"/>
      <c r="KV97" s="29"/>
      <c r="KW97" s="29"/>
      <c r="KX97" s="29"/>
      <c r="KY97" s="29"/>
      <c r="KZ97" s="29"/>
      <c r="LA97" s="29"/>
      <c r="LB97" s="29"/>
      <c r="LC97" s="29"/>
      <c r="LD97" s="29"/>
      <c r="LE97" s="29"/>
      <c r="LF97" s="29"/>
      <c r="LG97" s="29"/>
      <c r="LH97" s="29"/>
      <c r="LI97" s="29"/>
      <c r="LJ97" s="29"/>
      <c r="LK97" s="29"/>
      <c r="LL97" s="29"/>
      <c r="LM97" s="29"/>
      <c r="LN97" s="29"/>
      <c r="LO97" s="29"/>
      <c r="LP97" s="29"/>
      <c r="LQ97" s="29"/>
      <c r="LR97" s="29"/>
      <c r="LS97" s="29"/>
      <c r="LT97" s="29"/>
      <c r="LU97" s="29"/>
      <c r="LV97" s="29"/>
      <c r="LW97" s="29"/>
      <c r="LX97" s="29"/>
      <c r="LY97" s="29"/>
      <c r="LZ97" s="29"/>
      <c r="MA97" s="29"/>
      <c r="MB97" s="29"/>
      <c r="MC97" s="29"/>
      <c r="MD97" s="29"/>
      <c r="ME97" s="29"/>
      <c r="MF97" s="29"/>
      <c r="MG97" s="29"/>
      <c r="MH97" s="29"/>
      <c r="MI97" s="29"/>
      <c r="MJ97" s="29"/>
      <c r="MK97" s="29"/>
      <c r="ML97" s="29"/>
      <c r="MM97" s="29"/>
      <c r="MN97" s="29"/>
      <c r="MO97" s="29"/>
      <c r="MP97" s="29"/>
      <c r="MQ97" s="29"/>
      <c r="MR97" s="29"/>
      <c r="MS97" s="29"/>
      <c r="MT97" s="29"/>
      <c r="MU97" s="29"/>
      <c r="MV97" s="29"/>
      <c r="MW97" s="29"/>
      <c r="MX97" s="29"/>
      <c r="MY97" s="29"/>
      <c r="MZ97" s="29"/>
      <c r="NA97" s="29"/>
      <c r="NB97" s="29"/>
      <c r="NC97" s="29"/>
      <c r="ND97" s="29"/>
      <c r="NE97" s="29"/>
      <c r="NF97" s="29"/>
      <c r="NG97" s="29"/>
      <c r="NH97" s="29"/>
      <c r="NI97" s="29"/>
      <c r="NJ97" s="29"/>
      <c r="NK97" s="29"/>
      <c r="NL97" s="29"/>
      <c r="NM97" s="29"/>
      <c r="NN97" s="29"/>
      <c r="NO97" s="29"/>
      <c r="NP97" s="29"/>
      <c r="NQ97" s="29"/>
      <c r="NR97" s="29"/>
      <c r="NS97" s="29"/>
      <c r="NT97" s="29"/>
      <c r="NU97" s="29"/>
      <c r="NV97" s="29"/>
      <c r="NW97" s="29"/>
      <c r="NX97" s="29"/>
      <c r="NY97" s="29"/>
      <c r="NZ97" s="29"/>
      <c r="OA97" s="29"/>
      <c r="OB97" s="29"/>
      <c r="OC97" s="29"/>
      <c r="OD97" s="29"/>
      <c r="OE97" s="29"/>
      <c r="OF97" s="29"/>
      <c r="OG97" s="29"/>
      <c r="OH97" s="29"/>
      <c r="OI97" s="29"/>
      <c r="OJ97" s="29"/>
      <c r="OK97" s="29"/>
      <c r="OL97" s="29"/>
      <c r="OM97" s="29"/>
      <c r="ON97" s="29"/>
      <c r="OO97" s="29"/>
      <c r="OP97" s="29"/>
      <c r="OQ97" s="29"/>
      <c r="OR97" s="29"/>
      <c r="OS97" s="29"/>
      <c r="OT97" s="29"/>
      <c r="OU97" s="29"/>
      <c r="OV97" s="29"/>
      <c r="OW97" s="29"/>
      <c r="OX97" s="29"/>
      <c r="OY97" s="29"/>
      <c r="OZ97" s="29"/>
      <c r="PA97" s="29"/>
      <c r="PB97" s="29"/>
      <c r="PC97" s="29"/>
      <c r="PD97" s="29"/>
      <c r="PE97" s="29"/>
      <c r="PF97" s="29"/>
      <c r="PG97" s="29"/>
      <c r="PH97" s="29"/>
      <c r="PI97" s="29"/>
      <c r="PJ97" s="29"/>
      <c r="PK97" s="29"/>
      <c r="PL97" s="29"/>
      <c r="PM97" s="29"/>
      <c r="PN97" s="29"/>
      <c r="PO97" s="29"/>
      <c r="PP97" s="29"/>
      <c r="PQ97" s="29"/>
      <c r="PR97" s="29"/>
      <c r="PS97" s="29"/>
      <c r="PT97" s="29"/>
      <c r="PU97" s="29"/>
      <c r="PV97" s="29"/>
      <c r="PW97" s="29"/>
      <c r="PX97" s="29"/>
      <c r="PY97" s="29"/>
      <c r="PZ97" s="29"/>
      <c r="QA97" s="29"/>
      <c r="QB97" s="29"/>
      <c r="QC97" s="29"/>
      <c r="QD97" s="29"/>
      <c r="QE97" s="29"/>
      <c r="QF97" s="29"/>
      <c r="QG97" s="29"/>
      <c r="QH97" s="29"/>
      <c r="QI97" s="29"/>
      <c r="QJ97" s="29"/>
      <c r="QK97" s="29"/>
      <c r="QL97" s="29"/>
      <c r="QM97" s="29"/>
      <c r="QN97" s="29"/>
      <c r="QO97" s="29"/>
      <c r="QP97" s="29"/>
      <c r="QQ97" s="29"/>
      <c r="QR97" s="29"/>
      <c r="QS97" s="29"/>
      <c r="QT97" s="29"/>
      <c r="QU97" s="29"/>
      <c r="QV97" s="29"/>
      <c r="QW97" s="29"/>
      <c r="QX97" s="29"/>
      <c r="QY97" s="29"/>
      <c r="QZ97" s="29"/>
      <c r="RA97" s="29"/>
      <c r="RB97" s="29"/>
      <c r="RC97" s="29"/>
      <c r="RD97" s="29"/>
      <c r="RE97" s="29"/>
      <c r="RF97" s="29"/>
      <c r="RG97" s="29"/>
      <c r="RH97" s="29"/>
      <c r="RI97" s="29"/>
      <c r="RJ97" s="29"/>
      <c r="RK97" s="29"/>
      <c r="RL97" s="29"/>
    </row>
    <row r="98" spans="1:480" s="29" customFormat="1" ht="76.5" customHeight="1" x14ac:dyDescent="0.25">
      <c r="A98" s="34" t="s">
        <v>50</v>
      </c>
      <c r="B98" s="34" t="s">
        <v>57</v>
      </c>
      <c r="C98" s="34" t="s">
        <v>19</v>
      </c>
      <c r="D98" s="26" t="s">
        <v>160</v>
      </c>
      <c r="E98" s="26" t="s">
        <v>52</v>
      </c>
      <c r="F98" s="27" t="s">
        <v>18</v>
      </c>
      <c r="G98" s="87">
        <v>0.6</v>
      </c>
      <c r="H98" s="76">
        <v>45657</v>
      </c>
      <c r="I98" s="28">
        <v>0</v>
      </c>
      <c r="J98" s="28">
        <v>0</v>
      </c>
      <c r="K98" s="248">
        <v>9946.08</v>
      </c>
      <c r="L98" s="28">
        <v>0</v>
      </c>
      <c r="M98" s="28">
        <v>0</v>
      </c>
      <c r="N98" s="52"/>
      <c r="O98" s="52"/>
      <c r="P98" s="52"/>
      <c r="Q98" s="164"/>
      <c r="R98" s="126"/>
    </row>
    <row r="99" spans="1:480" s="29" customFormat="1" ht="156.75" customHeight="1" x14ac:dyDescent="0.25">
      <c r="A99" s="34" t="s">
        <v>50</v>
      </c>
      <c r="B99" s="34" t="s">
        <v>57</v>
      </c>
      <c r="C99" s="34" t="s">
        <v>19</v>
      </c>
      <c r="D99" s="26" t="s">
        <v>162</v>
      </c>
      <c r="E99" s="26" t="s">
        <v>52</v>
      </c>
      <c r="F99" s="27" t="s">
        <v>18</v>
      </c>
      <c r="G99" s="38">
        <v>0.52</v>
      </c>
      <c r="H99" s="76">
        <v>45539</v>
      </c>
      <c r="I99" s="28">
        <v>0</v>
      </c>
      <c r="J99" s="28">
        <v>0</v>
      </c>
      <c r="K99" s="251">
        <v>15936.07</v>
      </c>
      <c r="L99" s="28">
        <v>0</v>
      </c>
      <c r="M99" s="28">
        <v>0</v>
      </c>
      <c r="N99" s="52"/>
      <c r="O99" s="52"/>
      <c r="P99" s="52"/>
      <c r="Q99" s="158"/>
    </row>
    <row r="100" spans="1:480" s="29" customFormat="1" ht="67.5" customHeight="1" x14ac:dyDescent="0.25">
      <c r="A100" s="34" t="s">
        <v>50</v>
      </c>
      <c r="B100" s="34" t="s">
        <v>57</v>
      </c>
      <c r="C100" s="34" t="s">
        <v>19</v>
      </c>
      <c r="D100" s="26" t="s">
        <v>182</v>
      </c>
      <c r="E100" s="26" t="s">
        <v>52</v>
      </c>
      <c r="F100" s="27" t="s">
        <v>18</v>
      </c>
      <c r="G100" s="38">
        <v>0.16</v>
      </c>
      <c r="H100" s="76">
        <v>45508</v>
      </c>
      <c r="I100" s="28">
        <v>0</v>
      </c>
      <c r="J100" s="28">
        <v>0</v>
      </c>
      <c r="K100" s="252">
        <v>2943.23</v>
      </c>
      <c r="L100" s="28">
        <v>0</v>
      </c>
      <c r="M100" s="28">
        <v>0</v>
      </c>
      <c r="N100" s="52"/>
      <c r="O100" s="52"/>
      <c r="P100" s="52"/>
      <c r="Q100" s="158"/>
    </row>
    <row r="101" spans="1:480" s="29" customFormat="1" ht="72" customHeight="1" x14ac:dyDescent="0.25">
      <c r="A101" s="34" t="s">
        <v>50</v>
      </c>
      <c r="B101" s="34" t="s">
        <v>57</v>
      </c>
      <c r="C101" s="34" t="s">
        <v>19</v>
      </c>
      <c r="D101" s="26" t="s">
        <v>161</v>
      </c>
      <c r="E101" s="26" t="s">
        <v>52</v>
      </c>
      <c r="F101" s="27" t="s">
        <v>18</v>
      </c>
      <c r="G101" s="28">
        <v>0.28000000000000003</v>
      </c>
      <c r="H101" s="135">
        <v>45629</v>
      </c>
      <c r="I101" s="33">
        <v>0</v>
      </c>
      <c r="J101" s="28">
        <v>0</v>
      </c>
      <c r="K101" s="242">
        <v>9123.0300000000007</v>
      </c>
      <c r="L101" s="28">
        <v>0</v>
      </c>
      <c r="M101" s="28">
        <v>0</v>
      </c>
      <c r="N101" s="52"/>
      <c r="O101" s="52"/>
      <c r="P101" s="52"/>
      <c r="Q101" s="158"/>
    </row>
    <row r="102" spans="1:480" s="30" customFormat="1" ht="80.25" customHeight="1" x14ac:dyDescent="0.25">
      <c r="A102" s="34" t="s">
        <v>50</v>
      </c>
      <c r="B102" s="34" t="s">
        <v>57</v>
      </c>
      <c r="C102" s="34" t="s">
        <v>19</v>
      </c>
      <c r="D102" s="26" t="s">
        <v>177</v>
      </c>
      <c r="E102" s="26" t="s">
        <v>52</v>
      </c>
      <c r="F102" s="27" t="s">
        <v>18</v>
      </c>
      <c r="G102" s="28">
        <v>0.24</v>
      </c>
      <c r="H102" s="135">
        <v>45509</v>
      </c>
      <c r="I102" s="33">
        <v>0</v>
      </c>
      <c r="J102" s="28">
        <v>0</v>
      </c>
      <c r="K102" s="247">
        <v>3449.83</v>
      </c>
      <c r="L102" s="28">
        <v>0</v>
      </c>
      <c r="M102" s="28">
        <v>0</v>
      </c>
      <c r="N102" s="52"/>
      <c r="O102" s="52"/>
      <c r="P102" s="52"/>
      <c r="Q102" s="158"/>
      <c r="R102" s="29"/>
      <c r="S102" s="29"/>
      <c r="T102" s="29"/>
      <c r="U102" s="29"/>
      <c r="V102" s="29"/>
      <c r="W102" s="29"/>
      <c r="X102" s="29"/>
      <c r="Y102" s="29"/>
      <c r="Z102" s="29"/>
      <c r="AA102" s="29"/>
      <c r="AB102" s="29"/>
      <c r="AC102" s="29"/>
      <c r="AD102" s="29"/>
      <c r="AE102" s="29"/>
      <c r="AF102" s="29"/>
      <c r="AG102" s="29"/>
      <c r="AH102" s="29"/>
      <c r="AI102" s="29"/>
      <c r="AJ102" s="29"/>
      <c r="AK102" s="29"/>
      <c r="AL102" s="29"/>
      <c r="AM102" s="29"/>
      <c r="AN102" s="29"/>
      <c r="AO102" s="29"/>
      <c r="AP102" s="29"/>
      <c r="AQ102" s="29"/>
      <c r="AR102" s="29"/>
      <c r="AS102" s="29"/>
      <c r="AT102" s="29"/>
      <c r="AU102" s="29"/>
      <c r="AV102" s="29"/>
      <c r="AW102" s="29"/>
      <c r="AX102" s="29"/>
      <c r="AY102" s="29"/>
      <c r="AZ102" s="29"/>
      <c r="BA102" s="29"/>
      <c r="BB102" s="29"/>
      <c r="BC102" s="29"/>
      <c r="BD102" s="29"/>
      <c r="BE102" s="29"/>
      <c r="BF102" s="29"/>
      <c r="BG102" s="29"/>
      <c r="BH102" s="29"/>
      <c r="BI102" s="29"/>
      <c r="BJ102" s="29"/>
      <c r="BK102" s="29"/>
      <c r="BL102" s="29"/>
      <c r="BM102" s="29"/>
      <c r="BN102" s="29"/>
      <c r="BO102" s="29"/>
      <c r="BP102" s="29"/>
      <c r="BQ102" s="29"/>
      <c r="BR102" s="29"/>
      <c r="BS102" s="29"/>
      <c r="BT102" s="29"/>
      <c r="BU102" s="29"/>
      <c r="BV102" s="29"/>
      <c r="BW102" s="29"/>
      <c r="BX102" s="29"/>
      <c r="BY102" s="29"/>
      <c r="BZ102" s="29"/>
      <c r="CA102" s="29"/>
      <c r="CB102" s="29"/>
      <c r="CC102" s="29"/>
      <c r="CD102" s="29"/>
      <c r="CE102" s="29"/>
      <c r="CF102" s="29"/>
      <c r="CG102" s="29"/>
      <c r="CH102" s="29"/>
      <c r="CI102" s="29"/>
      <c r="CJ102" s="29"/>
      <c r="CK102" s="29"/>
      <c r="CL102" s="29"/>
      <c r="CM102" s="29"/>
      <c r="CN102" s="29"/>
      <c r="CO102" s="29"/>
      <c r="CP102" s="29"/>
      <c r="CQ102" s="29"/>
      <c r="CR102" s="29"/>
      <c r="CS102" s="29"/>
      <c r="CT102" s="29"/>
      <c r="CU102" s="29"/>
      <c r="CV102" s="29"/>
      <c r="CW102" s="29"/>
      <c r="CX102" s="29"/>
      <c r="CY102" s="29"/>
      <c r="CZ102" s="29"/>
      <c r="DA102" s="29"/>
      <c r="DB102" s="29"/>
      <c r="DC102" s="29"/>
      <c r="DD102" s="29"/>
      <c r="DE102" s="29"/>
      <c r="DF102" s="29"/>
      <c r="DG102" s="29"/>
      <c r="DH102" s="29"/>
      <c r="DI102" s="29"/>
      <c r="DJ102" s="29"/>
      <c r="DK102" s="29"/>
      <c r="DL102" s="29"/>
      <c r="DM102" s="29"/>
      <c r="DN102" s="29"/>
      <c r="DO102" s="29"/>
      <c r="DP102" s="29"/>
      <c r="DQ102" s="29"/>
      <c r="DR102" s="29"/>
      <c r="DS102" s="29"/>
      <c r="DT102" s="29"/>
      <c r="DU102" s="29"/>
      <c r="DV102" s="29"/>
      <c r="DW102" s="29"/>
      <c r="DX102" s="29"/>
      <c r="DY102" s="29"/>
      <c r="DZ102" s="29"/>
      <c r="EA102" s="29"/>
      <c r="EB102" s="29"/>
      <c r="EC102" s="29"/>
      <c r="ED102" s="29"/>
      <c r="EE102" s="29"/>
      <c r="EF102" s="29"/>
      <c r="EG102" s="29"/>
      <c r="EH102" s="29"/>
      <c r="EI102" s="29"/>
      <c r="EJ102" s="29"/>
      <c r="EK102" s="29"/>
      <c r="EL102" s="29"/>
      <c r="EM102" s="29"/>
      <c r="EN102" s="29"/>
      <c r="EO102" s="29"/>
      <c r="EP102" s="29"/>
      <c r="EQ102" s="29"/>
      <c r="ER102" s="29"/>
      <c r="ES102" s="29"/>
      <c r="ET102" s="29"/>
      <c r="EU102" s="29"/>
      <c r="EV102" s="29"/>
      <c r="EW102" s="29"/>
      <c r="EX102" s="29"/>
      <c r="EY102" s="29"/>
      <c r="EZ102" s="29"/>
      <c r="FA102" s="29"/>
      <c r="FB102" s="29"/>
      <c r="FC102" s="29"/>
      <c r="FD102" s="29"/>
      <c r="FE102" s="29"/>
      <c r="FF102" s="29"/>
      <c r="FG102" s="29"/>
      <c r="FH102" s="29"/>
      <c r="FI102" s="29"/>
      <c r="FJ102" s="29"/>
      <c r="FK102" s="29"/>
      <c r="FL102" s="29"/>
      <c r="FM102" s="29"/>
      <c r="FN102" s="29"/>
      <c r="FO102" s="29"/>
      <c r="FP102" s="29"/>
      <c r="FQ102" s="29"/>
      <c r="FR102" s="29"/>
      <c r="FS102" s="29"/>
      <c r="FT102" s="29"/>
      <c r="FU102" s="29"/>
      <c r="FV102" s="29"/>
      <c r="FW102" s="29"/>
      <c r="FX102" s="29"/>
      <c r="FY102" s="29"/>
      <c r="FZ102" s="29"/>
      <c r="GA102" s="29"/>
      <c r="GB102" s="29"/>
      <c r="GC102" s="29"/>
      <c r="GD102" s="29"/>
      <c r="GE102" s="29"/>
      <c r="GF102" s="29"/>
      <c r="GG102" s="29"/>
      <c r="GH102" s="29"/>
      <c r="GI102" s="29"/>
      <c r="GJ102" s="29"/>
      <c r="GK102" s="29"/>
      <c r="GL102" s="29"/>
      <c r="GM102" s="29"/>
      <c r="GN102" s="29"/>
      <c r="GO102" s="29"/>
      <c r="GP102" s="29"/>
      <c r="GQ102" s="29"/>
      <c r="GR102" s="29"/>
      <c r="GS102" s="29"/>
      <c r="GT102" s="29"/>
      <c r="GU102" s="29"/>
      <c r="GV102" s="29"/>
      <c r="GW102" s="29"/>
      <c r="GX102" s="29"/>
      <c r="GY102" s="29"/>
      <c r="GZ102" s="29"/>
      <c r="HA102" s="29"/>
      <c r="HB102" s="29"/>
      <c r="HC102" s="29"/>
      <c r="HD102" s="29"/>
      <c r="HE102" s="29"/>
      <c r="HF102" s="29"/>
      <c r="HG102" s="29"/>
      <c r="HH102" s="29"/>
      <c r="HI102" s="29"/>
      <c r="HJ102" s="29"/>
      <c r="HK102" s="29"/>
      <c r="HL102" s="29"/>
      <c r="HM102" s="29"/>
      <c r="HN102" s="29"/>
      <c r="HO102" s="29"/>
      <c r="HP102" s="29"/>
      <c r="HQ102" s="29"/>
      <c r="HR102" s="29"/>
      <c r="HS102" s="29"/>
      <c r="HT102" s="29"/>
      <c r="HU102" s="29"/>
      <c r="HV102" s="29"/>
      <c r="HW102" s="29"/>
      <c r="HX102" s="29"/>
      <c r="HY102" s="29"/>
      <c r="HZ102" s="29"/>
      <c r="IA102" s="29"/>
      <c r="IB102" s="29"/>
      <c r="IC102" s="29"/>
      <c r="ID102" s="29"/>
      <c r="IE102" s="29"/>
      <c r="IF102" s="29"/>
      <c r="IG102" s="29"/>
      <c r="IH102" s="29"/>
      <c r="II102" s="29"/>
      <c r="IJ102" s="29"/>
      <c r="IK102" s="29"/>
      <c r="IL102" s="29"/>
      <c r="IM102" s="29"/>
      <c r="IN102" s="29"/>
      <c r="IO102" s="29"/>
      <c r="IP102" s="29"/>
      <c r="IQ102" s="29"/>
      <c r="IR102" s="29"/>
      <c r="IS102" s="29"/>
      <c r="IT102" s="29"/>
      <c r="IU102" s="29"/>
      <c r="IV102" s="29"/>
      <c r="IW102" s="29"/>
      <c r="IX102" s="29"/>
      <c r="IY102" s="29"/>
      <c r="IZ102" s="29"/>
      <c r="JA102" s="29"/>
      <c r="JB102" s="29"/>
      <c r="JC102" s="29"/>
      <c r="JD102" s="29"/>
      <c r="JE102" s="29"/>
      <c r="JF102" s="29"/>
      <c r="JG102" s="29"/>
      <c r="JH102" s="29"/>
      <c r="JI102" s="29"/>
      <c r="JJ102" s="29"/>
      <c r="JK102" s="29"/>
      <c r="JL102" s="29"/>
      <c r="JM102" s="29"/>
      <c r="JN102" s="29"/>
      <c r="JO102" s="29"/>
      <c r="JP102" s="29"/>
      <c r="JQ102" s="29"/>
      <c r="JR102" s="29"/>
      <c r="JS102" s="29"/>
      <c r="JT102" s="29"/>
      <c r="JU102" s="29"/>
      <c r="JV102" s="29"/>
      <c r="JW102" s="29"/>
      <c r="JX102" s="29"/>
      <c r="JY102" s="29"/>
      <c r="JZ102" s="29"/>
      <c r="KA102" s="29"/>
      <c r="KB102" s="29"/>
      <c r="KC102" s="29"/>
      <c r="KD102" s="29"/>
      <c r="KE102" s="29"/>
      <c r="KF102" s="29"/>
      <c r="KG102" s="29"/>
      <c r="KH102" s="29"/>
      <c r="KI102" s="29"/>
      <c r="KJ102" s="29"/>
      <c r="KK102" s="29"/>
      <c r="KL102" s="29"/>
      <c r="KM102" s="29"/>
      <c r="KN102" s="29"/>
      <c r="KO102" s="29"/>
      <c r="KP102" s="29"/>
      <c r="KQ102" s="29"/>
      <c r="KR102" s="29"/>
      <c r="KS102" s="29"/>
      <c r="KT102" s="29"/>
      <c r="KU102" s="29"/>
      <c r="KV102" s="29"/>
      <c r="KW102" s="29"/>
      <c r="KX102" s="29"/>
      <c r="KY102" s="29"/>
      <c r="KZ102" s="29"/>
      <c r="LA102" s="29"/>
      <c r="LB102" s="29"/>
      <c r="LC102" s="29"/>
      <c r="LD102" s="29"/>
      <c r="LE102" s="29"/>
      <c r="LF102" s="29"/>
      <c r="LG102" s="29"/>
      <c r="LH102" s="29"/>
      <c r="LI102" s="29"/>
      <c r="LJ102" s="29"/>
      <c r="LK102" s="29"/>
      <c r="LL102" s="29"/>
      <c r="LM102" s="29"/>
      <c r="LN102" s="29"/>
      <c r="LO102" s="29"/>
      <c r="LP102" s="29"/>
      <c r="LQ102" s="29"/>
      <c r="LR102" s="29"/>
      <c r="LS102" s="29"/>
      <c r="LT102" s="29"/>
      <c r="LU102" s="29"/>
      <c r="LV102" s="29"/>
      <c r="LW102" s="29"/>
      <c r="LX102" s="29"/>
      <c r="LY102" s="29"/>
      <c r="LZ102" s="29"/>
      <c r="MA102" s="29"/>
      <c r="MB102" s="29"/>
      <c r="MC102" s="29"/>
      <c r="MD102" s="29"/>
      <c r="ME102" s="29"/>
      <c r="MF102" s="29"/>
      <c r="MG102" s="29"/>
      <c r="MH102" s="29"/>
      <c r="MI102" s="29"/>
      <c r="MJ102" s="29"/>
      <c r="MK102" s="29"/>
      <c r="ML102" s="29"/>
      <c r="MM102" s="29"/>
      <c r="MN102" s="29"/>
      <c r="MO102" s="29"/>
      <c r="MP102" s="29"/>
      <c r="MQ102" s="29"/>
      <c r="MR102" s="29"/>
      <c r="MS102" s="29"/>
      <c r="MT102" s="29"/>
      <c r="MU102" s="29"/>
      <c r="MV102" s="29"/>
      <c r="MW102" s="29"/>
      <c r="MX102" s="29"/>
      <c r="MY102" s="29"/>
      <c r="MZ102" s="29"/>
      <c r="NA102" s="29"/>
      <c r="NB102" s="29"/>
      <c r="NC102" s="29"/>
      <c r="ND102" s="29"/>
      <c r="NE102" s="29"/>
      <c r="NF102" s="29"/>
      <c r="NG102" s="29"/>
      <c r="NH102" s="29"/>
      <c r="NI102" s="29"/>
      <c r="NJ102" s="29"/>
      <c r="NK102" s="29"/>
      <c r="NL102" s="29"/>
      <c r="NM102" s="29"/>
      <c r="NN102" s="29"/>
      <c r="NO102" s="29"/>
      <c r="NP102" s="29"/>
      <c r="NQ102" s="29"/>
      <c r="NR102" s="29"/>
      <c r="NS102" s="29"/>
      <c r="NT102" s="29"/>
      <c r="NU102" s="29"/>
      <c r="NV102" s="29"/>
      <c r="NW102" s="29"/>
      <c r="NX102" s="29"/>
      <c r="NY102" s="29"/>
      <c r="NZ102" s="29"/>
      <c r="OA102" s="29"/>
      <c r="OB102" s="29"/>
      <c r="OC102" s="29"/>
      <c r="OD102" s="29"/>
      <c r="OE102" s="29"/>
      <c r="OF102" s="29"/>
      <c r="OG102" s="29"/>
      <c r="OH102" s="29"/>
      <c r="OI102" s="29"/>
      <c r="OJ102" s="29"/>
      <c r="OK102" s="29"/>
      <c r="OL102" s="29"/>
      <c r="OM102" s="29"/>
      <c r="ON102" s="29"/>
      <c r="OO102" s="29"/>
      <c r="OP102" s="29"/>
      <c r="OQ102" s="29"/>
      <c r="OR102" s="29"/>
      <c r="OS102" s="29"/>
      <c r="OT102" s="29"/>
      <c r="OU102" s="29"/>
      <c r="OV102" s="29"/>
      <c r="OW102" s="29"/>
      <c r="OX102" s="29"/>
      <c r="OY102" s="29"/>
      <c r="OZ102" s="29"/>
      <c r="PA102" s="29"/>
      <c r="PB102" s="29"/>
      <c r="PC102" s="29"/>
      <c r="PD102" s="29"/>
      <c r="PE102" s="29"/>
      <c r="PF102" s="29"/>
      <c r="PG102" s="29"/>
      <c r="PH102" s="29"/>
      <c r="PI102" s="29"/>
      <c r="PJ102" s="29"/>
      <c r="PK102" s="29"/>
      <c r="PL102" s="29"/>
      <c r="PM102" s="29"/>
      <c r="PN102" s="29"/>
      <c r="PO102" s="29"/>
      <c r="PP102" s="29"/>
      <c r="PQ102" s="29"/>
      <c r="PR102" s="29"/>
      <c r="PS102" s="29"/>
      <c r="PT102" s="29"/>
      <c r="PU102" s="29"/>
      <c r="PV102" s="29"/>
      <c r="PW102" s="29"/>
      <c r="PX102" s="29"/>
      <c r="PY102" s="29"/>
      <c r="PZ102" s="29"/>
      <c r="QA102" s="29"/>
      <c r="QB102" s="29"/>
      <c r="QC102" s="29"/>
      <c r="QD102" s="29"/>
      <c r="QE102" s="29"/>
      <c r="QF102" s="29"/>
      <c r="QG102" s="29"/>
      <c r="QH102" s="29"/>
      <c r="QI102" s="29"/>
      <c r="QJ102" s="29"/>
      <c r="QK102" s="29"/>
      <c r="QL102" s="29"/>
      <c r="QM102" s="29"/>
      <c r="QN102" s="29"/>
      <c r="QO102" s="29"/>
      <c r="QP102" s="29"/>
      <c r="QQ102" s="29"/>
      <c r="QR102" s="29"/>
      <c r="QS102" s="29"/>
      <c r="QT102" s="29"/>
      <c r="QU102" s="29"/>
      <c r="QV102" s="29"/>
      <c r="QW102" s="29"/>
      <c r="QX102" s="29"/>
      <c r="QY102" s="29"/>
      <c r="QZ102" s="29"/>
      <c r="RA102" s="29"/>
      <c r="RB102" s="29"/>
      <c r="RC102" s="29"/>
      <c r="RD102" s="29"/>
      <c r="RE102" s="29"/>
      <c r="RF102" s="29"/>
      <c r="RG102" s="29"/>
      <c r="RH102" s="29"/>
      <c r="RI102" s="29"/>
      <c r="RJ102" s="29"/>
      <c r="RK102" s="29"/>
      <c r="RL102" s="29"/>
    </row>
    <row r="103" spans="1:480" s="30" customFormat="1" ht="75.75" customHeight="1" x14ac:dyDescent="0.25">
      <c r="A103" s="34" t="s">
        <v>50</v>
      </c>
      <c r="B103" s="34" t="s">
        <v>57</v>
      </c>
      <c r="C103" s="34" t="s">
        <v>19</v>
      </c>
      <c r="D103" s="26" t="s">
        <v>163</v>
      </c>
      <c r="E103" s="26" t="s">
        <v>52</v>
      </c>
      <c r="F103" s="27" t="s">
        <v>18</v>
      </c>
      <c r="G103" s="28">
        <v>0.46</v>
      </c>
      <c r="H103" s="135">
        <v>45631</v>
      </c>
      <c r="I103" s="33">
        <v>0</v>
      </c>
      <c r="J103" s="28">
        <v>0</v>
      </c>
      <c r="K103" s="242">
        <v>14190.28</v>
      </c>
      <c r="L103" s="28">
        <v>0</v>
      </c>
      <c r="M103" s="28">
        <v>0</v>
      </c>
      <c r="N103" s="52"/>
      <c r="O103" s="52"/>
      <c r="P103" s="52"/>
      <c r="Q103" s="159"/>
      <c r="R103" s="29"/>
      <c r="S103" s="29"/>
      <c r="T103" s="29"/>
      <c r="U103" s="29"/>
      <c r="V103" s="29"/>
      <c r="W103" s="29"/>
      <c r="X103" s="29"/>
      <c r="Y103" s="29"/>
      <c r="Z103" s="29"/>
      <c r="AA103" s="29"/>
      <c r="AB103" s="29"/>
      <c r="AC103" s="29"/>
      <c r="AD103" s="29"/>
      <c r="AE103" s="29"/>
      <c r="AF103" s="29"/>
      <c r="AG103" s="29"/>
      <c r="AH103" s="29"/>
      <c r="AI103" s="29"/>
      <c r="AJ103" s="29"/>
      <c r="AK103" s="29"/>
      <c r="AL103" s="29"/>
      <c r="AM103" s="29"/>
      <c r="AN103" s="29"/>
      <c r="AO103" s="29"/>
      <c r="AP103" s="29"/>
      <c r="AQ103" s="29"/>
      <c r="AR103" s="29"/>
      <c r="AS103" s="29"/>
      <c r="AT103" s="29"/>
      <c r="AU103" s="29"/>
      <c r="AV103" s="29"/>
      <c r="AW103" s="29"/>
      <c r="AX103" s="29"/>
      <c r="AY103" s="29"/>
      <c r="AZ103" s="29"/>
      <c r="BA103" s="29"/>
      <c r="BB103" s="29"/>
      <c r="BC103" s="29"/>
      <c r="BD103" s="29"/>
      <c r="BE103" s="29"/>
      <c r="BF103" s="29"/>
      <c r="BG103" s="29"/>
      <c r="BH103" s="29"/>
      <c r="BI103" s="29"/>
      <c r="BJ103" s="29"/>
      <c r="BK103" s="29"/>
      <c r="BL103" s="29"/>
      <c r="BM103" s="29"/>
      <c r="BN103" s="29"/>
      <c r="BO103" s="29"/>
      <c r="BP103" s="29"/>
      <c r="BQ103" s="29"/>
      <c r="BR103" s="29"/>
      <c r="BS103" s="29"/>
      <c r="BT103" s="29"/>
      <c r="BU103" s="29"/>
      <c r="BV103" s="29"/>
      <c r="BW103" s="29"/>
      <c r="BX103" s="29"/>
      <c r="BY103" s="29"/>
      <c r="BZ103" s="29"/>
      <c r="CA103" s="29"/>
      <c r="CB103" s="29"/>
      <c r="CC103" s="29"/>
      <c r="CD103" s="29"/>
      <c r="CE103" s="29"/>
      <c r="CF103" s="29"/>
      <c r="CG103" s="29"/>
      <c r="CH103" s="29"/>
      <c r="CI103" s="29"/>
      <c r="CJ103" s="29"/>
      <c r="CK103" s="29"/>
      <c r="CL103" s="29"/>
      <c r="CM103" s="29"/>
      <c r="CN103" s="29"/>
      <c r="CO103" s="29"/>
      <c r="CP103" s="29"/>
      <c r="CQ103" s="29"/>
      <c r="CR103" s="29"/>
      <c r="CS103" s="29"/>
      <c r="CT103" s="29"/>
      <c r="CU103" s="29"/>
      <c r="CV103" s="29"/>
      <c r="CW103" s="29"/>
      <c r="CX103" s="29"/>
      <c r="CY103" s="29"/>
      <c r="CZ103" s="29"/>
      <c r="DA103" s="29"/>
      <c r="DB103" s="29"/>
      <c r="DC103" s="29"/>
      <c r="DD103" s="29"/>
      <c r="DE103" s="29"/>
      <c r="DF103" s="29"/>
      <c r="DG103" s="29"/>
      <c r="DH103" s="29"/>
      <c r="DI103" s="29"/>
      <c r="DJ103" s="29"/>
      <c r="DK103" s="29"/>
      <c r="DL103" s="29"/>
      <c r="DM103" s="29"/>
      <c r="DN103" s="29"/>
      <c r="DO103" s="29"/>
      <c r="DP103" s="29"/>
      <c r="DQ103" s="29"/>
      <c r="DR103" s="29"/>
      <c r="DS103" s="29"/>
      <c r="DT103" s="29"/>
      <c r="DU103" s="29"/>
      <c r="DV103" s="29"/>
      <c r="DW103" s="29"/>
      <c r="DX103" s="29"/>
      <c r="DY103" s="29"/>
      <c r="DZ103" s="29"/>
      <c r="EA103" s="29"/>
      <c r="EB103" s="29"/>
      <c r="EC103" s="29"/>
      <c r="ED103" s="29"/>
      <c r="EE103" s="29"/>
      <c r="EF103" s="29"/>
      <c r="EG103" s="29"/>
      <c r="EH103" s="29"/>
      <c r="EI103" s="29"/>
      <c r="EJ103" s="29"/>
      <c r="EK103" s="29"/>
      <c r="EL103" s="29"/>
      <c r="EM103" s="29"/>
      <c r="EN103" s="29"/>
      <c r="EO103" s="29"/>
      <c r="EP103" s="29"/>
      <c r="EQ103" s="29"/>
      <c r="ER103" s="29"/>
      <c r="ES103" s="29"/>
      <c r="ET103" s="29"/>
      <c r="EU103" s="29"/>
      <c r="EV103" s="29"/>
      <c r="EW103" s="29"/>
      <c r="EX103" s="29"/>
      <c r="EY103" s="29"/>
      <c r="EZ103" s="29"/>
      <c r="FA103" s="29"/>
      <c r="FB103" s="29"/>
      <c r="FC103" s="29"/>
      <c r="FD103" s="29"/>
      <c r="FE103" s="29"/>
      <c r="FF103" s="29"/>
      <c r="FG103" s="29"/>
      <c r="FH103" s="29"/>
      <c r="FI103" s="29"/>
      <c r="FJ103" s="29"/>
      <c r="FK103" s="29"/>
      <c r="FL103" s="29"/>
      <c r="FM103" s="29"/>
      <c r="FN103" s="29"/>
      <c r="FO103" s="29"/>
      <c r="FP103" s="29"/>
      <c r="FQ103" s="29"/>
      <c r="FR103" s="29"/>
      <c r="FS103" s="29"/>
      <c r="FT103" s="29"/>
      <c r="FU103" s="29"/>
      <c r="FV103" s="29"/>
      <c r="FW103" s="29"/>
      <c r="FX103" s="29"/>
      <c r="FY103" s="29"/>
      <c r="FZ103" s="29"/>
      <c r="GA103" s="29"/>
      <c r="GB103" s="29"/>
      <c r="GC103" s="29"/>
      <c r="GD103" s="29"/>
      <c r="GE103" s="29"/>
      <c r="GF103" s="29"/>
      <c r="GG103" s="29"/>
      <c r="GH103" s="29"/>
      <c r="GI103" s="29"/>
      <c r="GJ103" s="29"/>
      <c r="GK103" s="29"/>
      <c r="GL103" s="29"/>
      <c r="GM103" s="29"/>
      <c r="GN103" s="29"/>
      <c r="GO103" s="29"/>
      <c r="GP103" s="29"/>
      <c r="GQ103" s="29"/>
      <c r="GR103" s="29"/>
      <c r="GS103" s="29"/>
      <c r="GT103" s="29"/>
      <c r="GU103" s="29"/>
      <c r="GV103" s="29"/>
      <c r="GW103" s="29"/>
      <c r="GX103" s="29"/>
      <c r="GY103" s="29"/>
      <c r="GZ103" s="29"/>
      <c r="HA103" s="29"/>
      <c r="HB103" s="29"/>
      <c r="HC103" s="29"/>
      <c r="HD103" s="29"/>
      <c r="HE103" s="29"/>
      <c r="HF103" s="29"/>
      <c r="HG103" s="29"/>
      <c r="HH103" s="29"/>
      <c r="HI103" s="29"/>
      <c r="HJ103" s="29"/>
      <c r="HK103" s="29"/>
      <c r="HL103" s="29"/>
      <c r="HM103" s="29"/>
      <c r="HN103" s="29"/>
      <c r="HO103" s="29"/>
      <c r="HP103" s="29"/>
      <c r="HQ103" s="29"/>
      <c r="HR103" s="29"/>
      <c r="HS103" s="29"/>
      <c r="HT103" s="29"/>
      <c r="HU103" s="29"/>
      <c r="HV103" s="29"/>
      <c r="HW103" s="29"/>
      <c r="HX103" s="29"/>
      <c r="HY103" s="29"/>
      <c r="HZ103" s="29"/>
      <c r="IA103" s="29"/>
      <c r="IB103" s="29"/>
      <c r="IC103" s="29"/>
      <c r="ID103" s="29"/>
      <c r="IE103" s="29"/>
      <c r="IF103" s="29"/>
      <c r="IG103" s="29"/>
      <c r="IH103" s="29"/>
      <c r="II103" s="29"/>
      <c r="IJ103" s="29"/>
      <c r="IK103" s="29"/>
      <c r="IL103" s="29"/>
      <c r="IM103" s="29"/>
      <c r="IN103" s="29"/>
      <c r="IO103" s="29"/>
      <c r="IP103" s="29"/>
      <c r="IQ103" s="29"/>
      <c r="IR103" s="29"/>
      <c r="IS103" s="29"/>
      <c r="IT103" s="29"/>
      <c r="IU103" s="29"/>
      <c r="IV103" s="29"/>
      <c r="IW103" s="29"/>
      <c r="IX103" s="29"/>
      <c r="IY103" s="29"/>
      <c r="IZ103" s="29"/>
      <c r="JA103" s="29"/>
      <c r="JB103" s="29"/>
      <c r="JC103" s="29"/>
      <c r="JD103" s="29"/>
      <c r="JE103" s="29"/>
      <c r="JF103" s="29"/>
      <c r="JG103" s="29"/>
      <c r="JH103" s="29"/>
      <c r="JI103" s="29"/>
      <c r="JJ103" s="29"/>
      <c r="JK103" s="29"/>
      <c r="JL103" s="29"/>
      <c r="JM103" s="29"/>
      <c r="JN103" s="29"/>
      <c r="JO103" s="29"/>
      <c r="JP103" s="29"/>
      <c r="JQ103" s="29"/>
      <c r="JR103" s="29"/>
      <c r="JS103" s="29"/>
      <c r="JT103" s="29"/>
      <c r="JU103" s="29"/>
      <c r="JV103" s="29"/>
      <c r="JW103" s="29"/>
      <c r="JX103" s="29"/>
      <c r="JY103" s="29"/>
      <c r="JZ103" s="29"/>
      <c r="KA103" s="29"/>
      <c r="KB103" s="29"/>
      <c r="KC103" s="29"/>
      <c r="KD103" s="29"/>
      <c r="KE103" s="29"/>
      <c r="KF103" s="29"/>
      <c r="KG103" s="29"/>
      <c r="KH103" s="29"/>
      <c r="KI103" s="29"/>
      <c r="KJ103" s="29"/>
      <c r="KK103" s="29"/>
      <c r="KL103" s="29"/>
      <c r="KM103" s="29"/>
      <c r="KN103" s="29"/>
      <c r="KO103" s="29"/>
      <c r="KP103" s="29"/>
      <c r="KQ103" s="29"/>
      <c r="KR103" s="29"/>
      <c r="KS103" s="29"/>
      <c r="KT103" s="29"/>
      <c r="KU103" s="29"/>
      <c r="KV103" s="29"/>
      <c r="KW103" s="29"/>
      <c r="KX103" s="29"/>
      <c r="KY103" s="29"/>
      <c r="KZ103" s="29"/>
      <c r="LA103" s="29"/>
      <c r="LB103" s="29"/>
      <c r="LC103" s="29"/>
      <c r="LD103" s="29"/>
      <c r="LE103" s="29"/>
      <c r="LF103" s="29"/>
      <c r="LG103" s="29"/>
      <c r="LH103" s="29"/>
      <c r="LI103" s="29"/>
      <c r="LJ103" s="29"/>
      <c r="LK103" s="29"/>
      <c r="LL103" s="29"/>
      <c r="LM103" s="29"/>
      <c r="LN103" s="29"/>
      <c r="LO103" s="29"/>
      <c r="LP103" s="29"/>
      <c r="LQ103" s="29"/>
      <c r="LR103" s="29"/>
      <c r="LS103" s="29"/>
      <c r="LT103" s="29"/>
      <c r="LU103" s="29"/>
      <c r="LV103" s="29"/>
      <c r="LW103" s="29"/>
      <c r="LX103" s="29"/>
      <c r="LY103" s="29"/>
      <c r="LZ103" s="29"/>
      <c r="MA103" s="29"/>
      <c r="MB103" s="29"/>
      <c r="MC103" s="29"/>
      <c r="MD103" s="29"/>
      <c r="ME103" s="29"/>
      <c r="MF103" s="29"/>
      <c r="MG103" s="29"/>
      <c r="MH103" s="29"/>
      <c r="MI103" s="29"/>
      <c r="MJ103" s="29"/>
      <c r="MK103" s="29"/>
      <c r="ML103" s="29"/>
      <c r="MM103" s="29"/>
      <c r="MN103" s="29"/>
      <c r="MO103" s="29"/>
      <c r="MP103" s="29"/>
      <c r="MQ103" s="29"/>
      <c r="MR103" s="29"/>
      <c r="MS103" s="29"/>
      <c r="MT103" s="29"/>
      <c r="MU103" s="29"/>
      <c r="MV103" s="29"/>
      <c r="MW103" s="29"/>
      <c r="MX103" s="29"/>
      <c r="MY103" s="29"/>
      <c r="MZ103" s="29"/>
      <c r="NA103" s="29"/>
      <c r="NB103" s="29"/>
      <c r="NC103" s="29"/>
      <c r="ND103" s="29"/>
      <c r="NE103" s="29"/>
      <c r="NF103" s="29"/>
      <c r="NG103" s="29"/>
      <c r="NH103" s="29"/>
      <c r="NI103" s="29"/>
      <c r="NJ103" s="29"/>
      <c r="NK103" s="29"/>
      <c r="NL103" s="29"/>
      <c r="NM103" s="29"/>
      <c r="NN103" s="29"/>
      <c r="NO103" s="29"/>
      <c r="NP103" s="29"/>
      <c r="NQ103" s="29"/>
      <c r="NR103" s="29"/>
      <c r="NS103" s="29"/>
      <c r="NT103" s="29"/>
      <c r="NU103" s="29"/>
      <c r="NV103" s="29"/>
      <c r="NW103" s="29"/>
      <c r="NX103" s="29"/>
      <c r="NY103" s="29"/>
      <c r="NZ103" s="29"/>
      <c r="OA103" s="29"/>
      <c r="OB103" s="29"/>
      <c r="OC103" s="29"/>
      <c r="OD103" s="29"/>
      <c r="OE103" s="29"/>
      <c r="OF103" s="29"/>
      <c r="OG103" s="29"/>
      <c r="OH103" s="29"/>
      <c r="OI103" s="29"/>
      <c r="OJ103" s="29"/>
      <c r="OK103" s="29"/>
      <c r="OL103" s="29"/>
      <c r="OM103" s="29"/>
      <c r="ON103" s="29"/>
      <c r="OO103" s="29"/>
      <c r="OP103" s="29"/>
      <c r="OQ103" s="29"/>
      <c r="OR103" s="29"/>
      <c r="OS103" s="29"/>
      <c r="OT103" s="29"/>
      <c r="OU103" s="29"/>
      <c r="OV103" s="29"/>
      <c r="OW103" s="29"/>
      <c r="OX103" s="29"/>
      <c r="OY103" s="29"/>
      <c r="OZ103" s="29"/>
      <c r="PA103" s="29"/>
      <c r="PB103" s="29"/>
      <c r="PC103" s="29"/>
      <c r="PD103" s="29"/>
      <c r="PE103" s="29"/>
      <c r="PF103" s="29"/>
      <c r="PG103" s="29"/>
      <c r="PH103" s="29"/>
      <c r="PI103" s="29"/>
      <c r="PJ103" s="29"/>
      <c r="PK103" s="29"/>
      <c r="PL103" s="29"/>
      <c r="PM103" s="29"/>
      <c r="PN103" s="29"/>
      <c r="PO103" s="29"/>
      <c r="PP103" s="29"/>
      <c r="PQ103" s="29"/>
      <c r="PR103" s="29"/>
      <c r="PS103" s="29"/>
      <c r="PT103" s="29"/>
      <c r="PU103" s="29"/>
      <c r="PV103" s="29"/>
      <c r="PW103" s="29"/>
      <c r="PX103" s="29"/>
      <c r="PY103" s="29"/>
      <c r="PZ103" s="29"/>
      <c r="QA103" s="29"/>
      <c r="QB103" s="29"/>
      <c r="QC103" s="29"/>
      <c r="QD103" s="29"/>
      <c r="QE103" s="29"/>
      <c r="QF103" s="29"/>
      <c r="QG103" s="29"/>
      <c r="QH103" s="29"/>
      <c r="QI103" s="29"/>
      <c r="QJ103" s="29"/>
      <c r="QK103" s="29"/>
      <c r="QL103" s="29"/>
      <c r="QM103" s="29"/>
      <c r="QN103" s="29"/>
      <c r="QO103" s="29"/>
      <c r="QP103" s="29"/>
      <c r="QQ103" s="29"/>
      <c r="QR103" s="29"/>
      <c r="QS103" s="29"/>
      <c r="QT103" s="29"/>
      <c r="QU103" s="29"/>
      <c r="QV103" s="29"/>
      <c r="QW103" s="29"/>
      <c r="QX103" s="29"/>
      <c r="QY103" s="29"/>
      <c r="QZ103" s="29"/>
      <c r="RA103" s="29"/>
      <c r="RB103" s="29"/>
      <c r="RC103" s="29"/>
      <c r="RD103" s="29"/>
      <c r="RE103" s="29"/>
      <c r="RF103" s="29"/>
      <c r="RG103" s="29"/>
      <c r="RH103" s="29"/>
      <c r="RI103" s="29"/>
      <c r="RJ103" s="29"/>
      <c r="RK103" s="29"/>
      <c r="RL103" s="29"/>
    </row>
    <row r="104" spans="1:480" s="30" customFormat="1" ht="78.75" customHeight="1" x14ac:dyDescent="0.25">
      <c r="A104" s="34" t="s">
        <v>50</v>
      </c>
      <c r="B104" s="34" t="s">
        <v>57</v>
      </c>
      <c r="C104" s="34" t="s">
        <v>19</v>
      </c>
      <c r="D104" s="26" t="s">
        <v>164</v>
      </c>
      <c r="E104" s="26" t="s">
        <v>52</v>
      </c>
      <c r="F104" s="27" t="s">
        <v>18</v>
      </c>
      <c r="G104" s="28">
        <v>0.36</v>
      </c>
      <c r="H104" s="135">
        <v>45631</v>
      </c>
      <c r="I104" s="33">
        <v>0</v>
      </c>
      <c r="J104" s="28">
        <v>0</v>
      </c>
      <c r="K104" s="253">
        <v>11413.93</v>
      </c>
      <c r="L104" s="28">
        <v>0</v>
      </c>
      <c r="M104" s="28">
        <v>0</v>
      </c>
      <c r="N104" s="52"/>
      <c r="O104" s="52"/>
      <c r="P104" s="52"/>
      <c r="Q104" s="159"/>
      <c r="R104" s="29"/>
      <c r="S104" s="29"/>
      <c r="T104" s="29"/>
      <c r="U104" s="29"/>
      <c r="V104" s="29"/>
      <c r="W104" s="29"/>
      <c r="X104" s="29"/>
      <c r="Y104" s="29"/>
      <c r="Z104" s="29"/>
      <c r="AA104" s="29"/>
      <c r="AB104" s="29"/>
      <c r="AC104" s="29"/>
      <c r="AD104" s="29"/>
      <c r="AE104" s="29"/>
      <c r="AF104" s="29"/>
      <c r="AG104" s="29"/>
      <c r="AH104" s="29"/>
      <c r="AI104" s="29"/>
      <c r="AJ104" s="29"/>
      <c r="AK104" s="29"/>
      <c r="AL104" s="29"/>
      <c r="AM104" s="29"/>
      <c r="AN104" s="29"/>
      <c r="AO104" s="29"/>
      <c r="AP104" s="29"/>
      <c r="AQ104" s="29"/>
      <c r="AR104" s="29"/>
      <c r="AS104" s="29"/>
      <c r="AT104" s="29"/>
      <c r="AU104" s="29"/>
      <c r="AV104" s="29"/>
      <c r="AW104" s="29"/>
      <c r="AX104" s="29"/>
      <c r="AY104" s="29"/>
      <c r="AZ104" s="29"/>
      <c r="BA104" s="29"/>
      <c r="BB104" s="29"/>
      <c r="BC104" s="29"/>
      <c r="BD104" s="29"/>
      <c r="BE104" s="29"/>
      <c r="BF104" s="29"/>
      <c r="BG104" s="29"/>
      <c r="BH104" s="29"/>
      <c r="BI104" s="29"/>
      <c r="BJ104" s="29"/>
      <c r="BK104" s="29"/>
      <c r="BL104" s="29"/>
      <c r="BM104" s="29"/>
      <c r="BN104" s="29"/>
      <c r="BO104" s="29"/>
      <c r="BP104" s="29"/>
      <c r="BQ104" s="29"/>
      <c r="BR104" s="29"/>
      <c r="BS104" s="29"/>
      <c r="BT104" s="29"/>
      <c r="BU104" s="29"/>
      <c r="BV104" s="29"/>
      <c r="BW104" s="29"/>
      <c r="BX104" s="29"/>
      <c r="BY104" s="29"/>
      <c r="BZ104" s="29"/>
      <c r="CA104" s="29"/>
      <c r="CB104" s="29"/>
      <c r="CC104" s="29"/>
      <c r="CD104" s="29"/>
      <c r="CE104" s="29"/>
      <c r="CF104" s="29"/>
      <c r="CG104" s="29"/>
      <c r="CH104" s="29"/>
      <c r="CI104" s="29"/>
      <c r="CJ104" s="29"/>
      <c r="CK104" s="29"/>
      <c r="CL104" s="29"/>
      <c r="CM104" s="29"/>
      <c r="CN104" s="29"/>
      <c r="CO104" s="29"/>
      <c r="CP104" s="29"/>
      <c r="CQ104" s="29"/>
      <c r="CR104" s="29"/>
      <c r="CS104" s="29"/>
      <c r="CT104" s="29"/>
      <c r="CU104" s="29"/>
      <c r="CV104" s="29"/>
      <c r="CW104" s="29"/>
      <c r="CX104" s="29"/>
      <c r="CY104" s="29"/>
      <c r="CZ104" s="29"/>
      <c r="DA104" s="29"/>
      <c r="DB104" s="29"/>
      <c r="DC104" s="29"/>
      <c r="DD104" s="29"/>
      <c r="DE104" s="29"/>
      <c r="DF104" s="29"/>
      <c r="DG104" s="29"/>
      <c r="DH104" s="29"/>
      <c r="DI104" s="29"/>
      <c r="DJ104" s="29"/>
      <c r="DK104" s="29"/>
      <c r="DL104" s="29"/>
      <c r="DM104" s="29"/>
      <c r="DN104" s="29"/>
      <c r="DO104" s="29"/>
      <c r="DP104" s="29"/>
      <c r="DQ104" s="29"/>
      <c r="DR104" s="29"/>
      <c r="DS104" s="29"/>
      <c r="DT104" s="29"/>
      <c r="DU104" s="29"/>
      <c r="DV104" s="29"/>
      <c r="DW104" s="29"/>
      <c r="DX104" s="29"/>
      <c r="DY104" s="29"/>
      <c r="DZ104" s="29"/>
      <c r="EA104" s="29"/>
      <c r="EB104" s="29"/>
      <c r="EC104" s="29"/>
      <c r="ED104" s="29"/>
      <c r="EE104" s="29"/>
      <c r="EF104" s="29"/>
      <c r="EG104" s="29"/>
      <c r="EH104" s="29"/>
      <c r="EI104" s="29"/>
      <c r="EJ104" s="29"/>
      <c r="EK104" s="29"/>
      <c r="EL104" s="29"/>
      <c r="EM104" s="29"/>
      <c r="EN104" s="29"/>
      <c r="EO104" s="29"/>
      <c r="EP104" s="29"/>
      <c r="EQ104" s="29"/>
      <c r="ER104" s="29"/>
      <c r="ES104" s="29"/>
      <c r="ET104" s="29"/>
      <c r="EU104" s="29"/>
      <c r="EV104" s="29"/>
      <c r="EW104" s="29"/>
      <c r="EX104" s="29"/>
      <c r="EY104" s="29"/>
      <c r="EZ104" s="29"/>
      <c r="FA104" s="29"/>
      <c r="FB104" s="29"/>
      <c r="FC104" s="29"/>
      <c r="FD104" s="29"/>
      <c r="FE104" s="29"/>
      <c r="FF104" s="29"/>
      <c r="FG104" s="29"/>
      <c r="FH104" s="29"/>
      <c r="FI104" s="29"/>
      <c r="FJ104" s="29"/>
      <c r="FK104" s="29"/>
      <c r="FL104" s="29"/>
      <c r="FM104" s="29"/>
      <c r="FN104" s="29"/>
      <c r="FO104" s="29"/>
      <c r="FP104" s="29"/>
      <c r="FQ104" s="29"/>
      <c r="FR104" s="29"/>
      <c r="FS104" s="29"/>
      <c r="FT104" s="29"/>
      <c r="FU104" s="29"/>
      <c r="FV104" s="29"/>
      <c r="FW104" s="29"/>
      <c r="FX104" s="29"/>
      <c r="FY104" s="29"/>
      <c r="FZ104" s="29"/>
      <c r="GA104" s="29"/>
      <c r="GB104" s="29"/>
      <c r="GC104" s="29"/>
      <c r="GD104" s="29"/>
      <c r="GE104" s="29"/>
      <c r="GF104" s="29"/>
      <c r="GG104" s="29"/>
      <c r="GH104" s="29"/>
      <c r="GI104" s="29"/>
      <c r="GJ104" s="29"/>
      <c r="GK104" s="29"/>
      <c r="GL104" s="29"/>
      <c r="GM104" s="29"/>
      <c r="GN104" s="29"/>
      <c r="GO104" s="29"/>
      <c r="GP104" s="29"/>
      <c r="GQ104" s="29"/>
      <c r="GR104" s="29"/>
      <c r="GS104" s="29"/>
      <c r="GT104" s="29"/>
      <c r="GU104" s="29"/>
      <c r="GV104" s="29"/>
      <c r="GW104" s="29"/>
      <c r="GX104" s="29"/>
      <c r="GY104" s="29"/>
      <c r="GZ104" s="29"/>
      <c r="HA104" s="29"/>
      <c r="HB104" s="29"/>
      <c r="HC104" s="29"/>
      <c r="HD104" s="29"/>
      <c r="HE104" s="29"/>
      <c r="HF104" s="29"/>
      <c r="HG104" s="29"/>
      <c r="HH104" s="29"/>
      <c r="HI104" s="29"/>
      <c r="HJ104" s="29"/>
      <c r="HK104" s="29"/>
      <c r="HL104" s="29"/>
      <c r="HM104" s="29"/>
      <c r="HN104" s="29"/>
      <c r="HO104" s="29"/>
      <c r="HP104" s="29"/>
      <c r="HQ104" s="29"/>
      <c r="HR104" s="29"/>
      <c r="HS104" s="29"/>
      <c r="HT104" s="29"/>
      <c r="HU104" s="29"/>
      <c r="HV104" s="29"/>
      <c r="HW104" s="29"/>
      <c r="HX104" s="29"/>
      <c r="HY104" s="29"/>
      <c r="HZ104" s="29"/>
      <c r="IA104" s="29"/>
      <c r="IB104" s="29"/>
      <c r="IC104" s="29"/>
      <c r="ID104" s="29"/>
      <c r="IE104" s="29"/>
      <c r="IF104" s="29"/>
      <c r="IG104" s="29"/>
      <c r="IH104" s="29"/>
      <c r="II104" s="29"/>
      <c r="IJ104" s="29"/>
      <c r="IK104" s="29"/>
      <c r="IL104" s="29"/>
      <c r="IM104" s="29"/>
      <c r="IN104" s="29"/>
      <c r="IO104" s="29"/>
      <c r="IP104" s="29"/>
      <c r="IQ104" s="29"/>
      <c r="IR104" s="29"/>
      <c r="IS104" s="29"/>
      <c r="IT104" s="29"/>
      <c r="IU104" s="29"/>
      <c r="IV104" s="29"/>
      <c r="IW104" s="29"/>
      <c r="IX104" s="29"/>
      <c r="IY104" s="29"/>
      <c r="IZ104" s="29"/>
      <c r="JA104" s="29"/>
      <c r="JB104" s="29"/>
      <c r="JC104" s="29"/>
      <c r="JD104" s="29"/>
      <c r="JE104" s="29"/>
      <c r="JF104" s="29"/>
      <c r="JG104" s="29"/>
      <c r="JH104" s="29"/>
      <c r="JI104" s="29"/>
      <c r="JJ104" s="29"/>
      <c r="JK104" s="29"/>
      <c r="JL104" s="29"/>
      <c r="JM104" s="29"/>
      <c r="JN104" s="29"/>
      <c r="JO104" s="29"/>
      <c r="JP104" s="29"/>
      <c r="JQ104" s="29"/>
      <c r="JR104" s="29"/>
      <c r="JS104" s="29"/>
      <c r="JT104" s="29"/>
      <c r="JU104" s="29"/>
      <c r="JV104" s="29"/>
      <c r="JW104" s="29"/>
      <c r="JX104" s="29"/>
      <c r="JY104" s="29"/>
      <c r="JZ104" s="29"/>
      <c r="KA104" s="29"/>
      <c r="KB104" s="29"/>
      <c r="KC104" s="29"/>
      <c r="KD104" s="29"/>
      <c r="KE104" s="29"/>
      <c r="KF104" s="29"/>
      <c r="KG104" s="29"/>
      <c r="KH104" s="29"/>
      <c r="KI104" s="29"/>
      <c r="KJ104" s="29"/>
      <c r="KK104" s="29"/>
      <c r="KL104" s="29"/>
      <c r="KM104" s="29"/>
      <c r="KN104" s="29"/>
      <c r="KO104" s="29"/>
      <c r="KP104" s="29"/>
      <c r="KQ104" s="29"/>
      <c r="KR104" s="29"/>
      <c r="KS104" s="29"/>
      <c r="KT104" s="29"/>
      <c r="KU104" s="29"/>
      <c r="KV104" s="29"/>
      <c r="KW104" s="29"/>
      <c r="KX104" s="29"/>
      <c r="KY104" s="29"/>
      <c r="KZ104" s="29"/>
      <c r="LA104" s="29"/>
      <c r="LB104" s="29"/>
      <c r="LC104" s="29"/>
      <c r="LD104" s="29"/>
      <c r="LE104" s="29"/>
      <c r="LF104" s="29"/>
      <c r="LG104" s="29"/>
      <c r="LH104" s="29"/>
      <c r="LI104" s="29"/>
      <c r="LJ104" s="29"/>
      <c r="LK104" s="29"/>
      <c r="LL104" s="29"/>
      <c r="LM104" s="29"/>
      <c r="LN104" s="29"/>
      <c r="LO104" s="29"/>
      <c r="LP104" s="29"/>
      <c r="LQ104" s="29"/>
      <c r="LR104" s="29"/>
      <c r="LS104" s="29"/>
      <c r="LT104" s="29"/>
      <c r="LU104" s="29"/>
      <c r="LV104" s="29"/>
      <c r="LW104" s="29"/>
      <c r="LX104" s="29"/>
      <c r="LY104" s="29"/>
      <c r="LZ104" s="29"/>
      <c r="MA104" s="29"/>
      <c r="MB104" s="29"/>
      <c r="MC104" s="29"/>
      <c r="MD104" s="29"/>
      <c r="ME104" s="29"/>
      <c r="MF104" s="29"/>
      <c r="MG104" s="29"/>
      <c r="MH104" s="29"/>
      <c r="MI104" s="29"/>
      <c r="MJ104" s="29"/>
      <c r="MK104" s="29"/>
      <c r="ML104" s="29"/>
      <c r="MM104" s="29"/>
      <c r="MN104" s="29"/>
      <c r="MO104" s="29"/>
      <c r="MP104" s="29"/>
      <c r="MQ104" s="29"/>
      <c r="MR104" s="29"/>
      <c r="MS104" s="29"/>
      <c r="MT104" s="29"/>
      <c r="MU104" s="29"/>
      <c r="MV104" s="29"/>
      <c r="MW104" s="29"/>
      <c r="MX104" s="29"/>
      <c r="MY104" s="29"/>
      <c r="MZ104" s="29"/>
      <c r="NA104" s="29"/>
      <c r="NB104" s="29"/>
      <c r="NC104" s="29"/>
      <c r="ND104" s="29"/>
      <c r="NE104" s="29"/>
      <c r="NF104" s="29"/>
      <c r="NG104" s="29"/>
      <c r="NH104" s="29"/>
      <c r="NI104" s="29"/>
      <c r="NJ104" s="29"/>
      <c r="NK104" s="29"/>
      <c r="NL104" s="29"/>
      <c r="NM104" s="29"/>
      <c r="NN104" s="29"/>
      <c r="NO104" s="29"/>
      <c r="NP104" s="29"/>
      <c r="NQ104" s="29"/>
      <c r="NR104" s="29"/>
      <c r="NS104" s="29"/>
      <c r="NT104" s="29"/>
      <c r="NU104" s="29"/>
      <c r="NV104" s="29"/>
      <c r="NW104" s="29"/>
      <c r="NX104" s="29"/>
      <c r="NY104" s="29"/>
      <c r="NZ104" s="29"/>
      <c r="OA104" s="29"/>
      <c r="OB104" s="29"/>
      <c r="OC104" s="29"/>
      <c r="OD104" s="29"/>
      <c r="OE104" s="29"/>
      <c r="OF104" s="29"/>
      <c r="OG104" s="29"/>
      <c r="OH104" s="29"/>
      <c r="OI104" s="29"/>
      <c r="OJ104" s="29"/>
      <c r="OK104" s="29"/>
      <c r="OL104" s="29"/>
      <c r="OM104" s="29"/>
      <c r="ON104" s="29"/>
      <c r="OO104" s="29"/>
      <c r="OP104" s="29"/>
      <c r="OQ104" s="29"/>
      <c r="OR104" s="29"/>
      <c r="OS104" s="29"/>
      <c r="OT104" s="29"/>
      <c r="OU104" s="29"/>
      <c r="OV104" s="29"/>
      <c r="OW104" s="29"/>
      <c r="OX104" s="29"/>
      <c r="OY104" s="29"/>
      <c r="OZ104" s="29"/>
      <c r="PA104" s="29"/>
      <c r="PB104" s="29"/>
      <c r="PC104" s="29"/>
      <c r="PD104" s="29"/>
      <c r="PE104" s="29"/>
      <c r="PF104" s="29"/>
      <c r="PG104" s="29"/>
      <c r="PH104" s="29"/>
      <c r="PI104" s="29"/>
      <c r="PJ104" s="29"/>
      <c r="PK104" s="29"/>
      <c r="PL104" s="29"/>
      <c r="PM104" s="29"/>
      <c r="PN104" s="29"/>
      <c r="PO104" s="29"/>
      <c r="PP104" s="29"/>
      <c r="PQ104" s="29"/>
      <c r="PR104" s="29"/>
      <c r="PS104" s="29"/>
      <c r="PT104" s="29"/>
      <c r="PU104" s="29"/>
      <c r="PV104" s="29"/>
      <c r="PW104" s="29"/>
      <c r="PX104" s="29"/>
      <c r="PY104" s="29"/>
      <c r="PZ104" s="29"/>
      <c r="QA104" s="29"/>
      <c r="QB104" s="29"/>
      <c r="QC104" s="29"/>
      <c r="QD104" s="29"/>
      <c r="QE104" s="29"/>
      <c r="QF104" s="29"/>
      <c r="QG104" s="29"/>
      <c r="QH104" s="29"/>
      <c r="QI104" s="29"/>
      <c r="QJ104" s="29"/>
      <c r="QK104" s="29"/>
      <c r="QL104" s="29"/>
      <c r="QM104" s="29"/>
      <c r="QN104" s="29"/>
      <c r="QO104" s="29"/>
      <c r="QP104" s="29"/>
      <c r="QQ104" s="29"/>
      <c r="QR104" s="29"/>
      <c r="QS104" s="29"/>
      <c r="QT104" s="29"/>
      <c r="QU104" s="29"/>
      <c r="QV104" s="29"/>
      <c r="QW104" s="29"/>
      <c r="QX104" s="29"/>
      <c r="QY104" s="29"/>
      <c r="QZ104" s="29"/>
      <c r="RA104" s="29"/>
      <c r="RB104" s="29"/>
      <c r="RC104" s="29"/>
      <c r="RD104" s="29"/>
      <c r="RE104" s="29"/>
      <c r="RF104" s="29"/>
      <c r="RG104" s="29"/>
      <c r="RH104" s="29"/>
      <c r="RI104" s="29"/>
      <c r="RJ104" s="29"/>
      <c r="RK104" s="29"/>
      <c r="RL104" s="29"/>
    </row>
    <row r="105" spans="1:480" s="30" customFormat="1" ht="93.75" customHeight="1" x14ac:dyDescent="0.25">
      <c r="A105" s="34" t="s">
        <v>50</v>
      </c>
      <c r="B105" s="34" t="s">
        <v>57</v>
      </c>
      <c r="C105" s="34" t="s">
        <v>19</v>
      </c>
      <c r="D105" s="26" t="s">
        <v>165</v>
      </c>
      <c r="E105" s="26" t="s">
        <v>52</v>
      </c>
      <c r="F105" s="27" t="s">
        <v>18</v>
      </c>
      <c r="G105" s="28">
        <v>0.37</v>
      </c>
      <c r="H105" s="135">
        <v>45609</v>
      </c>
      <c r="I105" s="33">
        <v>0</v>
      </c>
      <c r="J105" s="28">
        <v>0</v>
      </c>
      <c r="K105" s="242">
        <v>7635.42</v>
      </c>
      <c r="L105" s="28">
        <v>0</v>
      </c>
      <c r="M105" s="28">
        <v>0</v>
      </c>
      <c r="N105" s="52"/>
      <c r="O105" s="52"/>
      <c r="P105" s="52"/>
      <c r="Q105" s="159"/>
      <c r="R105" s="29"/>
      <c r="S105" s="29"/>
      <c r="T105" s="29"/>
      <c r="U105" s="29"/>
      <c r="V105" s="29"/>
      <c r="W105" s="29"/>
      <c r="X105" s="29"/>
      <c r="Y105" s="29"/>
      <c r="Z105" s="29"/>
      <c r="AA105" s="29"/>
      <c r="AB105" s="29"/>
      <c r="AC105" s="29"/>
      <c r="AD105" s="29"/>
      <c r="AE105" s="29"/>
      <c r="AF105" s="29"/>
      <c r="AG105" s="29"/>
      <c r="AH105" s="29"/>
      <c r="AI105" s="29"/>
      <c r="AJ105" s="29"/>
      <c r="AK105" s="29"/>
      <c r="AL105" s="29"/>
      <c r="AM105" s="29"/>
      <c r="AN105" s="29"/>
      <c r="AO105" s="29"/>
      <c r="AP105" s="29"/>
      <c r="AQ105" s="29"/>
      <c r="AR105" s="29"/>
      <c r="AS105" s="29"/>
      <c r="AT105" s="29"/>
      <c r="AU105" s="29"/>
      <c r="AV105" s="29"/>
      <c r="AW105" s="29"/>
      <c r="AX105" s="29"/>
      <c r="AY105" s="29"/>
      <c r="AZ105" s="29"/>
      <c r="BA105" s="29"/>
      <c r="BB105" s="29"/>
      <c r="BC105" s="29"/>
      <c r="BD105" s="29"/>
      <c r="BE105" s="29"/>
      <c r="BF105" s="29"/>
      <c r="BG105" s="29"/>
      <c r="BH105" s="29"/>
      <c r="BI105" s="29"/>
      <c r="BJ105" s="29"/>
      <c r="BK105" s="29"/>
      <c r="BL105" s="29"/>
      <c r="BM105" s="29"/>
      <c r="BN105" s="29"/>
      <c r="BO105" s="29"/>
      <c r="BP105" s="29"/>
      <c r="BQ105" s="29"/>
      <c r="BR105" s="29"/>
      <c r="BS105" s="29"/>
      <c r="BT105" s="29"/>
      <c r="BU105" s="29"/>
      <c r="BV105" s="29"/>
      <c r="BW105" s="29"/>
      <c r="BX105" s="29"/>
      <c r="BY105" s="29"/>
      <c r="BZ105" s="29"/>
      <c r="CA105" s="29"/>
      <c r="CB105" s="29"/>
      <c r="CC105" s="29"/>
      <c r="CD105" s="29"/>
      <c r="CE105" s="29"/>
      <c r="CF105" s="29"/>
      <c r="CG105" s="29"/>
      <c r="CH105" s="29"/>
      <c r="CI105" s="29"/>
      <c r="CJ105" s="29"/>
      <c r="CK105" s="29"/>
      <c r="CL105" s="29"/>
      <c r="CM105" s="29"/>
      <c r="CN105" s="29"/>
      <c r="CO105" s="29"/>
      <c r="CP105" s="29"/>
      <c r="CQ105" s="29"/>
      <c r="CR105" s="29"/>
      <c r="CS105" s="29"/>
      <c r="CT105" s="29"/>
      <c r="CU105" s="29"/>
      <c r="CV105" s="29"/>
      <c r="CW105" s="29"/>
      <c r="CX105" s="29"/>
      <c r="CY105" s="29"/>
      <c r="CZ105" s="29"/>
      <c r="DA105" s="29"/>
      <c r="DB105" s="29"/>
      <c r="DC105" s="29"/>
      <c r="DD105" s="29"/>
      <c r="DE105" s="29"/>
      <c r="DF105" s="29"/>
      <c r="DG105" s="29"/>
      <c r="DH105" s="29"/>
      <c r="DI105" s="29"/>
      <c r="DJ105" s="29"/>
      <c r="DK105" s="29"/>
      <c r="DL105" s="29"/>
      <c r="DM105" s="29"/>
      <c r="DN105" s="29"/>
      <c r="DO105" s="29"/>
      <c r="DP105" s="29"/>
      <c r="DQ105" s="29"/>
      <c r="DR105" s="29"/>
      <c r="DS105" s="29"/>
      <c r="DT105" s="29"/>
      <c r="DU105" s="29"/>
      <c r="DV105" s="29"/>
      <c r="DW105" s="29"/>
      <c r="DX105" s="29"/>
      <c r="DY105" s="29"/>
      <c r="DZ105" s="29"/>
      <c r="EA105" s="29"/>
      <c r="EB105" s="29"/>
      <c r="EC105" s="29"/>
      <c r="ED105" s="29"/>
      <c r="EE105" s="29"/>
      <c r="EF105" s="29"/>
      <c r="EG105" s="29"/>
      <c r="EH105" s="29"/>
      <c r="EI105" s="29"/>
      <c r="EJ105" s="29"/>
      <c r="EK105" s="29"/>
      <c r="EL105" s="29"/>
      <c r="EM105" s="29"/>
      <c r="EN105" s="29"/>
      <c r="EO105" s="29"/>
      <c r="EP105" s="29"/>
      <c r="EQ105" s="29"/>
      <c r="ER105" s="29"/>
      <c r="ES105" s="29"/>
      <c r="ET105" s="29"/>
      <c r="EU105" s="29"/>
      <c r="EV105" s="29"/>
      <c r="EW105" s="29"/>
      <c r="EX105" s="29"/>
      <c r="EY105" s="29"/>
      <c r="EZ105" s="29"/>
      <c r="FA105" s="29"/>
      <c r="FB105" s="29"/>
      <c r="FC105" s="29"/>
      <c r="FD105" s="29"/>
      <c r="FE105" s="29"/>
      <c r="FF105" s="29"/>
      <c r="FG105" s="29"/>
      <c r="FH105" s="29"/>
      <c r="FI105" s="29"/>
      <c r="FJ105" s="29"/>
      <c r="FK105" s="29"/>
      <c r="FL105" s="29"/>
      <c r="FM105" s="29"/>
      <c r="FN105" s="29"/>
      <c r="FO105" s="29"/>
      <c r="FP105" s="29"/>
      <c r="FQ105" s="29"/>
      <c r="FR105" s="29"/>
      <c r="FS105" s="29"/>
      <c r="FT105" s="29"/>
      <c r="FU105" s="29"/>
      <c r="FV105" s="29"/>
      <c r="FW105" s="29"/>
      <c r="FX105" s="29"/>
      <c r="FY105" s="29"/>
      <c r="FZ105" s="29"/>
      <c r="GA105" s="29"/>
      <c r="GB105" s="29"/>
      <c r="GC105" s="29"/>
      <c r="GD105" s="29"/>
      <c r="GE105" s="29"/>
      <c r="GF105" s="29"/>
      <c r="GG105" s="29"/>
      <c r="GH105" s="29"/>
      <c r="GI105" s="29"/>
      <c r="GJ105" s="29"/>
      <c r="GK105" s="29"/>
      <c r="GL105" s="29"/>
      <c r="GM105" s="29"/>
      <c r="GN105" s="29"/>
      <c r="GO105" s="29"/>
      <c r="GP105" s="29"/>
      <c r="GQ105" s="29"/>
      <c r="GR105" s="29"/>
      <c r="GS105" s="29"/>
      <c r="GT105" s="29"/>
      <c r="GU105" s="29"/>
      <c r="GV105" s="29"/>
      <c r="GW105" s="29"/>
      <c r="GX105" s="29"/>
      <c r="GY105" s="29"/>
      <c r="GZ105" s="29"/>
      <c r="HA105" s="29"/>
      <c r="HB105" s="29"/>
      <c r="HC105" s="29"/>
      <c r="HD105" s="29"/>
      <c r="HE105" s="29"/>
      <c r="HF105" s="29"/>
      <c r="HG105" s="29"/>
      <c r="HH105" s="29"/>
      <c r="HI105" s="29"/>
      <c r="HJ105" s="29"/>
      <c r="HK105" s="29"/>
      <c r="HL105" s="29"/>
      <c r="HM105" s="29"/>
      <c r="HN105" s="29"/>
      <c r="HO105" s="29"/>
      <c r="HP105" s="29"/>
      <c r="HQ105" s="29"/>
      <c r="HR105" s="29"/>
      <c r="HS105" s="29"/>
      <c r="HT105" s="29"/>
      <c r="HU105" s="29"/>
      <c r="HV105" s="29"/>
      <c r="HW105" s="29"/>
      <c r="HX105" s="29"/>
      <c r="HY105" s="29"/>
      <c r="HZ105" s="29"/>
      <c r="IA105" s="29"/>
      <c r="IB105" s="29"/>
      <c r="IC105" s="29"/>
      <c r="ID105" s="29"/>
      <c r="IE105" s="29"/>
      <c r="IF105" s="29"/>
      <c r="IG105" s="29"/>
      <c r="IH105" s="29"/>
      <c r="II105" s="29"/>
      <c r="IJ105" s="29"/>
      <c r="IK105" s="29"/>
      <c r="IL105" s="29"/>
      <c r="IM105" s="29"/>
      <c r="IN105" s="29"/>
      <c r="IO105" s="29"/>
      <c r="IP105" s="29"/>
      <c r="IQ105" s="29"/>
      <c r="IR105" s="29"/>
      <c r="IS105" s="29"/>
      <c r="IT105" s="29"/>
      <c r="IU105" s="29"/>
      <c r="IV105" s="29"/>
      <c r="IW105" s="29"/>
      <c r="IX105" s="29"/>
      <c r="IY105" s="29"/>
      <c r="IZ105" s="29"/>
      <c r="JA105" s="29"/>
      <c r="JB105" s="29"/>
      <c r="JC105" s="29"/>
      <c r="JD105" s="29"/>
      <c r="JE105" s="29"/>
      <c r="JF105" s="29"/>
      <c r="JG105" s="29"/>
      <c r="JH105" s="29"/>
      <c r="JI105" s="29"/>
      <c r="JJ105" s="29"/>
      <c r="JK105" s="29"/>
      <c r="JL105" s="29"/>
      <c r="JM105" s="29"/>
      <c r="JN105" s="29"/>
      <c r="JO105" s="29"/>
      <c r="JP105" s="29"/>
      <c r="JQ105" s="29"/>
      <c r="JR105" s="29"/>
      <c r="JS105" s="29"/>
      <c r="JT105" s="29"/>
      <c r="JU105" s="29"/>
      <c r="JV105" s="29"/>
      <c r="JW105" s="29"/>
      <c r="JX105" s="29"/>
      <c r="JY105" s="29"/>
      <c r="JZ105" s="29"/>
      <c r="KA105" s="29"/>
      <c r="KB105" s="29"/>
      <c r="KC105" s="29"/>
      <c r="KD105" s="29"/>
      <c r="KE105" s="29"/>
      <c r="KF105" s="29"/>
      <c r="KG105" s="29"/>
      <c r="KH105" s="29"/>
      <c r="KI105" s="29"/>
      <c r="KJ105" s="29"/>
      <c r="KK105" s="29"/>
      <c r="KL105" s="29"/>
      <c r="KM105" s="29"/>
      <c r="KN105" s="29"/>
      <c r="KO105" s="29"/>
      <c r="KP105" s="29"/>
      <c r="KQ105" s="29"/>
      <c r="KR105" s="29"/>
      <c r="KS105" s="29"/>
      <c r="KT105" s="29"/>
      <c r="KU105" s="29"/>
      <c r="KV105" s="29"/>
      <c r="KW105" s="29"/>
      <c r="KX105" s="29"/>
      <c r="KY105" s="29"/>
      <c r="KZ105" s="29"/>
      <c r="LA105" s="29"/>
      <c r="LB105" s="29"/>
      <c r="LC105" s="29"/>
      <c r="LD105" s="29"/>
      <c r="LE105" s="29"/>
      <c r="LF105" s="29"/>
      <c r="LG105" s="29"/>
      <c r="LH105" s="29"/>
      <c r="LI105" s="29"/>
      <c r="LJ105" s="29"/>
      <c r="LK105" s="29"/>
      <c r="LL105" s="29"/>
      <c r="LM105" s="29"/>
      <c r="LN105" s="29"/>
      <c r="LO105" s="29"/>
      <c r="LP105" s="29"/>
      <c r="LQ105" s="29"/>
      <c r="LR105" s="29"/>
      <c r="LS105" s="29"/>
      <c r="LT105" s="29"/>
      <c r="LU105" s="29"/>
      <c r="LV105" s="29"/>
      <c r="LW105" s="29"/>
      <c r="LX105" s="29"/>
      <c r="LY105" s="29"/>
      <c r="LZ105" s="29"/>
      <c r="MA105" s="29"/>
      <c r="MB105" s="29"/>
      <c r="MC105" s="29"/>
      <c r="MD105" s="29"/>
      <c r="ME105" s="29"/>
      <c r="MF105" s="29"/>
      <c r="MG105" s="29"/>
      <c r="MH105" s="29"/>
      <c r="MI105" s="29"/>
      <c r="MJ105" s="29"/>
      <c r="MK105" s="29"/>
      <c r="ML105" s="29"/>
      <c r="MM105" s="29"/>
      <c r="MN105" s="29"/>
      <c r="MO105" s="29"/>
      <c r="MP105" s="29"/>
      <c r="MQ105" s="29"/>
      <c r="MR105" s="29"/>
      <c r="MS105" s="29"/>
      <c r="MT105" s="29"/>
      <c r="MU105" s="29"/>
      <c r="MV105" s="29"/>
      <c r="MW105" s="29"/>
      <c r="MX105" s="29"/>
      <c r="MY105" s="29"/>
      <c r="MZ105" s="29"/>
      <c r="NA105" s="29"/>
      <c r="NB105" s="29"/>
      <c r="NC105" s="29"/>
      <c r="ND105" s="29"/>
      <c r="NE105" s="29"/>
      <c r="NF105" s="29"/>
      <c r="NG105" s="29"/>
      <c r="NH105" s="29"/>
      <c r="NI105" s="29"/>
      <c r="NJ105" s="29"/>
      <c r="NK105" s="29"/>
      <c r="NL105" s="29"/>
      <c r="NM105" s="29"/>
      <c r="NN105" s="29"/>
      <c r="NO105" s="29"/>
      <c r="NP105" s="29"/>
      <c r="NQ105" s="29"/>
      <c r="NR105" s="29"/>
      <c r="NS105" s="29"/>
      <c r="NT105" s="29"/>
      <c r="NU105" s="29"/>
      <c r="NV105" s="29"/>
      <c r="NW105" s="29"/>
      <c r="NX105" s="29"/>
      <c r="NY105" s="29"/>
      <c r="NZ105" s="29"/>
      <c r="OA105" s="29"/>
      <c r="OB105" s="29"/>
      <c r="OC105" s="29"/>
      <c r="OD105" s="29"/>
      <c r="OE105" s="29"/>
      <c r="OF105" s="29"/>
      <c r="OG105" s="29"/>
      <c r="OH105" s="29"/>
      <c r="OI105" s="29"/>
      <c r="OJ105" s="29"/>
      <c r="OK105" s="29"/>
      <c r="OL105" s="29"/>
      <c r="OM105" s="29"/>
      <c r="ON105" s="29"/>
      <c r="OO105" s="29"/>
      <c r="OP105" s="29"/>
      <c r="OQ105" s="29"/>
      <c r="OR105" s="29"/>
      <c r="OS105" s="29"/>
      <c r="OT105" s="29"/>
      <c r="OU105" s="29"/>
      <c r="OV105" s="29"/>
      <c r="OW105" s="29"/>
      <c r="OX105" s="29"/>
      <c r="OY105" s="29"/>
      <c r="OZ105" s="29"/>
      <c r="PA105" s="29"/>
      <c r="PB105" s="29"/>
      <c r="PC105" s="29"/>
      <c r="PD105" s="29"/>
      <c r="PE105" s="29"/>
      <c r="PF105" s="29"/>
      <c r="PG105" s="29"/>
      <c r="PH105" s="29"/>
      <c r="PI105" s="29"/>
      <c r="PJ105" s="29"/>
      <c r="PK105" s="29"/>
      <c r="PL105" s="29"/>
      <c r="PM105" s="29"/>
      <c r="PN105" s="29"/>
      <c r="PO105" s="29"/>
      <c r="PP105" s="29"/>
      <c r="PQ105" s="29"/>
      <c r="PR105" s="29"/>
      <c r="PS105" s="29"/>
      <c r="PT105" s="29"/>
      <c r="PU105" s="29"/>
      <c r="PV105" s="29"/>
      <c r="PW105" s="29"/>
      <c r="PX105" s="29"/>
      <c r="PY105" s="29"/>
      <c r="PZ105" s="29"/>
      <c r="QA105" s="29"/>
      <c r="QB105" s="29"/>
      <c r="QC105" s="29"/>
      <c r="QD105" s="29"/>
      <c r="QE105" s="29"/>
      <c r="QF105" s="29"/>
      <c r="QG105" s="29"/>
      <c r="QH105" s="29"/>
      <c r="QI105" s="29"/>
      <c r="QJ105" s="29"/>
      <c r="QK105" s="29"/>
      <c r="QL105" s="29"/>
      <c r="QM105" s="29"/>
      <c r="QN105" s="29"/>
      <c r="QO105" s="29"/>
      <c r="QP105" s="29"/>
      <c r="QQ105" s="29"/>
      <c r="QR105" s="29"/>
      <c r="QS105" s="29"/>
      <c r="QT105" s="29"/>
      <c r="QU105" s="29"/>
      <c r="QV105" s="29"/>
      <c r="QW105" s="29"/>
      <c r="QX105" s="29"/>
      <c r="QY105" s="29"/>
      <c r="QZ105" s="29"/>
      <c r="RA105" s="29"/>
      <c r="RB105" s="29"/>
      <c r="RC105" s="29"/>
      <c r="RD105" s="29"/>
      <c r="RE105" s="29"/>
      <c r="RF105" s="29"/>
      <c r="RG105" s="29"/>
      <c r="RH105" s="29"/>
      <c r="RI105" s="29"/>
      <c r="RJ105" s="29"/>
      <c r="RK105" s="29"/>
      <c r="RL105" s="29"/>
    </row>
    <row r="106" spans="1:480" s="30" customFormat="1" ht="105" customHeight="1" x14ac:dyDescent="0.25">
      <c r="A106" s="34" t="s">
        <v>50</v>
      </c>
      <c r="B106" s="34" t="s">
        <v>57</v>
      </c>
      <c r="C106" s="34" t="s">
        <v>19</v>
      </c>
      <c r="D106" s="26" t="s">
        <v>166</v>
      </c>
      <c r="E106" s="26" t="s">
        <v>52</v>
      </c>
      <c r="F106" s="27" t="s">
        <v>18</v>
      </c>
      <c r="G106" s="28">
        <v>0.51</v>
      </c>
      <c r="H106" s="76">
        <v>45505</v>
      </c>
      <c r="I106" s="28">
        <v>0</v>
      </c>
      <c r="J106" s="28">
        <v>0</v>
      </c>
      <c r="K106" s="247">
        <v>5957.99</v>
      </c>
      <c r="L106" s="28">
        <v>0</v>
      </c>
      <c r="M106" s="28">
        <v>0</v>
      </c>
      <c r="N106" s="52"/>
      <c r="O106" s="52"/>
      <c r="P106" s="52"/>
      <c r="Q106" s="158"/>
      <c r="R106" s="29"/>
      <c r="S106" s="29"/>
      <c r="T106" s="29"/>
      <c r="U106" s="29"/>
      <c r="V106" s="29"/>
      <c r="W106" s="29"/>
      <c r="X106" s="29"/>
      <c r="Y106" s="29"/>
      <c r="Z106" s="29"/>
      <c r="AA106" s="29"/>
      <c r="AB106" s="29"/>
      <c r="AC106" s="29"/>
      <c r="AD106" s="29"/>
      <c r="AE106" s="29"/>
      <c r="AF106" s="29"/>
      <c r="AG106" s="29"/>
      <c r="AH106" s="29"/>
      <c r="AI106" s="29"/>
      <c r="AJ106" s="29"/>
      <c r="AK106" s="29"/>
      <c r="AL106" s="29"/>
      <c r="AM106" s="29"/>
      <c r="AN106" s="29"/>
      <c r="AO106" s="29"/>
      <c r="AP106" s="29"/>
      <c r="AQ106" s="29"/>
      <c r="AR106" s="29"/>
      <c r="AS106" s="29"/>
      <c r="AT106" s="29"/>
      <c r="AU106" s="29"/>
      <c r="AV106" s="29"/>
      <c r="AW106" s="29"/>
      <c r="AX106" s="29"/>
      <c r="AY106" s="29"/>
      <c r="AZ106" s="29"/>
      <c r="BA106" s="29"/>
      <c r="BB106" s="29"/>
      <c r="BC106" s="29"/>
      <c r="BD106" s="29"/>
      <c r="BE106" s="29"/>
      <c r="BF106" s="29"/>
      <c r="BG106" s="29"/>
      <c r="BH106" s="29"/>
      <c r="BI106" s="29"/>
      <c r="BJ106" s="29"/>
      <c r="BK106" s="29"/>
      <c r="BL106" s="29"/>
      <c r="BM106" s="29"/>
      <c r="BN106" s="29"/>
      <c r="BO106" s="29"/>
      <c r="BP106" s="29"/>
      <c r="BQ106" s="29"/>
      <c r="BR106" s="29"/>
      <c r="BS106" s="29"/>
      <c r="BT106" s="29"/>
      <c r="BU106" s="29"/>
      <c r="BV106" s="29"/>
      <c r="BW106" s="29"/>
      <c r="BX106" s="29"/>
      <c r="BY106" s="29"/>
      <c r="BZ106" s="29"/>
      <c r="CA106" s="29"/>
      <c r="CB106" s="29"/>
      <c r="CC106" s="29"/>
      <c r="CD106" s="29"/>
      <c r="CE106" s="29"/>
      <c r="CF106" s="29"/>
      <c r="CG106" s="29"/>
      <c r="CH106" s="29"/>
      <c r="CI106" s="29"/>
      <c r="CJ106" s="29"/>
      <c r="CK106" s="29"/>
      <c r="CL106" s="29"/>
      <c r="CM106" s="29"/>
      <c r="CN106" s="29"/>
      <c r="CO106" s="29"/>
      <c r="CP106" s="29"/>
      <c r="CQ106" s="29"/>
      <c r="CR106" s="29"/>
      <c r="CS106" s="29"/>
      <c r="CT106" s="29"/>
      <c r="CU106" s="29"/>
      <c r="CV106" s="29"/>
      <c r="CW106" s="29"/>
      <c r="CX106" s="29"/>
      <c r="CY106" s="29"/>
      <c r="CZ106" s="29"/>
      <c r="DA106" s="29"/>
      <c r="DB106" s="29"/>
      <c r="DC106" s="29"/>
      <c r="DD106" s="29"/>
      <c r="DE106" s="29"/>
      <c r="DF106" s="29"/>
      <c r="DG106" s="29"/>
      <c r="DH106" s="29"/>
      <c r="DI106" s="29"/>
      <c r="DJ106" s="29"/>
      <c r="DK106" s="29"/>
      <c r="DL106" s="29"/>
      <c r="DM106" s="29"/>
      <c r="DN106" s="29"/>
      <c r="DO106" s="29"/>
      <c r="DP106" s="29"/>
      <c r="DQ106" s="29"/>
      <c r="DR106" s="29"/>
      <c r="DS106" s="29"/>
      <c r="DT106" s="29"/>
      <c r="DU106" s="29"/>
      <c r="DV106" s="29"/>
      <c r="DW106" s="29"/>
      <c r="DX106" s="29"/>
      <c r="DY106" s="29"/>
      <c r="DZ106" s="29"/>
      <c r="EA106" s="29"/>
      <c r="EB106" s="29"/>
      <c r="EC106" s="29"/>
      <c r="ED106" s="29"/>
      <c r="EE106" s="29"/>
      <c r="EF106" s="29"/>
      <c r="EG106" s="29"/>
      <c r="EH106" s="29"/>
      <c r="EI106" s="29"/>
      <c r="EJ106" s="29"/>
      <c r="EK106" s="29"/>
      <c r="EL106" s="29"/>
      <c r="EM106" s="29"/>
      <c r="EN106" s="29"/>
      <c r="EO106" s="29"/>
      <c r="EP106" s="29"/>
      <c r="EQ106" s="29"/>
      <c r="ER106" s="29"/>
      <c r="ES106" s="29"/>
      <c r="ET106" s="29"/>
      <c r="EU106" s="29"/>
      <c r="EV106" s="29"/>
      <c r="EW106" s="29"/>
      <c r="EX106" s="29"/>
      <c r="EY106" s="29"/>
      <c r="EZ106" s="29"/>
      <c r="FA106" s="29"/>
      <c r="FB106" s="29"/>
      <c r="FC106" s="29"/>
      <c r="FD106" s="29"/>
      <c r="FE106" s="29"/>
      <c r="FF106" s="29"/>
      <c r="FG106" s="29"/>
      <c r="FH106" s="29"/>
      <c r="FI106" s="29"/>
      <c r="FJ106" s="29"/>
      <c r="FK106" s="29"/>
      <c r="FL106" s="29"/>
      <c r="FM106" s="29"/>
      <c r="FN106" s="29"/>
      <c r="FO106" s="29"/>
      <c r="FP106" s="29"/>
      <c r="FQ106" s="29"/>
      <c r="FR106" s="29"/>
      <c r="FS106" s="29"/>
      <c r="FT106" s="29"/>
      <c r="FU106" s="29"/>
      <c r="FV106" s="29"/>
      <c r="FW106" s="29"/>
      <c r="FX106" s="29"/>
      <c r="FY106" s="29"/>
      <c r="FZ106" s="29"/>
      <c r="GA106" s="29"/>
      <c r="GB106" s="29"/>
      <c r="GC106" s="29"/>
      <c r="GD106" s="29"/>
      <c r="GE106" s="29"/>
      <c r="GF106" s="29"/>
      <c r="GG106" s="29"/>
      <c r="GH106" s="29"/>
      <c r="GI106" s="29"/>
      <c r="GJ106" s="29"/>
      <c r="GK106" s="29"/>
      <c r="GL106" s="29"/>
      <c r="GM106" s="29"/>
      <c r="GN106" s="29"/>
      <c r="GO106" s="29"/>
      <c r="GP106" s="29"/>
      <c r="GQ106" s="29"/>
      <c r="GR106" s="29"/>
      <c r="GS106" s="29"/>
      <c r="GT106" s="29"/>
      <c r="GU106" s="29"/>
      <c r="GV106" s="29"/>
      <c r="GW106" s="29"/>
      <c r="GX106" s="29"/>
      <c r="GY106" s="29"/>
      <c r="GZ106" s="29"/>
      <c r="HA106" s="29"/>
      <c r="HB106" s="29"/>
      <c r="HC106" s="29"/>
      <c r="HD106" s="29"/>
      <c r="HE106" s="29"/>
      <c r="HF106" s="29"/>
      <c r="HG106" s="29"/>
      <c r="HH106" s="29"/>
      <c r="HI106" s="29"/>
      <c r="HJ106" s="29"/>
      <c r="HK106" s="29"/>
      <c r="HL106" s="29"/>
      <c r="HM106" s="29"/>
      <c r="HN106" s="29"/>
      <c r="HO106" s="29"/>
      <c r="HP106" s="29"/>
      <c r="HQ106" s="29"/>
      <c r="HR106" s="29"/>
      <c r="HS106" s="29"/>
      <c r="HT106" s="29"/>
      <c r="HU106" s="29"/>
      <c r="HV106" s="29"/>
      <c r="HW106" s="29"/>
      <c r="HX106" s="29"/>
      <c r="HY106" s="29"/>
      <c r="HZ106" s="29"/>
      <c r="IA106" s="29"/>
      <c r="IB106" s="29"/>
      <c r="IC106" s="29"/>
      <c r="ID106" s="29"/>
      <c r="IE106" s="29"/>
      <c r="IF106" s="29"/>
      <c r="IG106" s="29"/>
      <c r="IH106" s="29"/>
      <c r="II106" s="29"/>
      <c r="IJ106" s="29"/>
      <c r="IK106" s="29"/>
      <c r="IL106" s="29"/>
      <c r="IM106" s="29"/>
      <c r="IN106" s="29"/>
      <c r="IO106" s="29"/>
      <c r="IP106" s="29"/>
      <c r="IQ106" s="29"/>
      <c r="IR106" s="29"/>
      <c r="IS106" s="29"/>
      <c r="IT106" s="29"/>
      <c r="IU106" s="29"/>
      <c r="IV106" s="29"/>
      <c r="IW106" s="29"/>
      <c r="IX106" s="29"/>
      <c r="IY106" s="29"/>
      <c r="IZ106" s="29"/>
      <c r="JA106" s="29"/>
      <c r="JB106" s="29"/>
      <c r="JC106" s="29"/>
      <c r="JD106" s="29"/>
      <c r="JE106" s="29"/>
      <c r="JF106" s="29"/>
      <c r="JG106" s="29"/>
      <c r="JH106" s="29"/>
      <c r="JI106" s="29"/>
      <c r="JJ106" s="29"/>
      <c r="JK106" s="29"/>
      <c r="JL106" s="29"/>
      <c r="JM106" s="29"/>
      <c r="JN106" s="29"/>
      <c r="JO106" s="29"/>
      <c r="JP106" s="29"/>
      <c r="JQ106" s="29"/>
      <c r="JR106" s="29"/>
      <c r="JS106" s="29"/>
      <c r="JT106" s="29"/>
      <c r="JU106" s="29"/>
      <c r="JV106" s="29"/>
      <c r="JW106" s="29"/>
      <c r="JX106" s="29"/>
      <c r="JY106" s="29"/>
      <c r="JZ106" s="29"/>
      <c r="KA106" s="29"/>
      <c r="KB106" s="29"/>
      <c r="KC106" s="29"/>
      <c r="KD106" s="29"/>
      <c r="KE106" s="29"/>
      <c r="KF106" s="29"/>
      <c r="KG106" s="29"/>
      <c r="KH106" s="29"/>
      <c r="KI106" s="29"/>
      <c r="KJ106" s="29"/>
      <c r="KK106" s="29"/>
      <c r="KL106" s="29"/>
      <c r="KM106" s="29"/>
      <c r="KN106" s="29"/>
      <c r="KO106" s="29"/>
      <c r="KP106" s="29"/>
      <c r="KQ106" s="29"/>
      <c r="KR106" s="29"/>
      <c r="KS106" s="29"/>
      <c r="KT106" s="29"/>
      <c r="KU106" s="29"/>
      <c r="KV106" s="29"/>
      <c r="KW106" s="29"/>
      <c r="KX106" s="29"/>
      <c r="KY106" s="29"/>
      <c r="KZ106" s="29"/>
      <c r="LA106" s="29"/>
      <c r="LB106" s="29"/>
      <c r="LC106" s="29"/>
      <c r="LD106" s="29"/>
      <c r="LE106" s="29"/>
      <c r="LF106" s="29"/>
      <c r="LG106" s="29"/>
      <c r="LH106" s="29"/>
      <c r="LI106" s="29"/>
      <c r="LJ106" s="29"/>
      <c r="LK106" s="29"/>
      <c r="LL106" s="29"/>
      <c r="LM106" s="29"/>
      <c r="LN106" s="29"/>
      <c r="LO106" s="29"/>
      <c r="LP106" s="29"/>
      <c r="LQ106" s="29"/>
      <c r="LR106" s="29"/>
      <c r="LS106" s="29"/>
      <c r="LT106" s="29"/>
      <c r="LU106" s="29"/>
      <c r="LV106" s="29"/>
      <c r="LW106" s="29"/>
      <c r="LX106" s="29"/>
      <c r="LY106" s="29"/>
      <c r="LZ106" s="29"/>
      <c r="MA106" s="29"/>
      <c r="MB106" s="29"/>
      <c r="MC106" s="29"/>
      <c r="MD106" s="29"/>
      <c r="ME106" s="29"/>
      <c r="MF106" s="29"/>
      <c r="MG106" s="29"/>
      <c r="MH106" s="29"/>
      <c r="MI106" s="29"/>
      <c r="MJ106" s="29"/>
      <c r="MK106" s="29"/>
      <c r="ML106" s="29"/>
      <c r="MM106" s="29"/>
      <c r="MN106" s="29"/>
      <c r="MO106" s="29"/>
      <c r="MP106" s="29"/>
      <c r="MQ106" s="29"/>
      <c r="MR106" s="29"/>
      <c r="MS106" s="29"/>
      <c r="MT106" s="29"/>
      <c r="MU106" s="29"/>
      <c r="MV106" s="29"/>
      <c r="MW106" s="29"/>
      <c r="MX106" s="29"/>
      <c r="MY106" s="29"/>
      <c r="MZ106" s="29"/>
      <c r="NA106" s="29"/>
      <c r="NB106" s="29"/>
      <c r="NC106" s="29"/>
      <c r="ND106" s="29"/>
      <c r="NE106" s="29"/>
      <c r="NF106" s="29"/>
      <c r="NG106" s="29"/>
      <c r="NH106" s="29"/>
      <c r="NI106" s="29"/>
      <c r="NJ106" s="29"/>
      <c r="NK106" s="29"/>
      <c r="NL106" s="29"/>
      <c r="NM106" s="29"/>
      <c r="NN106" s="29"/>
      <c r="NO106" s="29"/>
      <c r="NP106" s="29"/>
      <c r="NQ106" s="29"/>
      <c r="NR106" s="29"/>
      <c r="NS106" s="29"/>
      <c r="NT106" s="29"/>
      <c r="NU106" s="29"/>
      <c r="NV106" s="29"/>
      <c r="NW106" s="29"/>
      <c r="NX106" s="29"/>
      <c r="NY106" s="29"/>
      <c r="NZ106" s="29"/>
      <c r="OA106" s="29"/>
      <c r="OB106" s="29"/>
      <c r="OC106" s="29"/>
      <c r="OD106" s="29"/>
      <c r="OE106" s="29"/>
      <c r="OF106" s="29"/>
      <c r="OG106" s="29"/>
      <c r="OH106" s="29"/>
      <c r="OI106" s="29"/>
      <c r="OJ106" s="29"/>
      <c r="OK106" s="29"/>
      <c r="OL106" s="29"/>
      <c r="OM106" s="29"/>
      <c r="ON106" s="29"/>
      <c r="OO106" s="29"/>
      <c r="OP106" s="29"/>
      <c r="OQ106" s="29"/>
      <c r="OR106" s="29"/>
      <c r="OS106" s="29"/>
      <c r="OT106" s="29"/>
      <c r="OU106" s="29"/>
      <c r="OV106" s="29"/>
      <c r="OW106" s="29"/>
      <c r="OX106" s="29"/>
      <c r="OY106" s="29"/>
      <c r="OZ106" s="29"/>
      <c r="PA106" s="29"/>
      <c r="PB106" s="29"/>
      <c r="PC106" s="29"/>
      <c r="PD106" s="29"/>
      <c r="PE106" s="29"/>
      <c r="PF106" s="29"/>
      <c r="PG106" s="29"/>
      <c r="PH106" s="29"/>
      <c r="PI106" s="29"/>
      <c r="PJ106" s="29"/>
      <c r="PK106" s="29"/>
      <c r="PL106" s="29"/>
      <c r="PM106" s="29"/>
      <c r="PN106" s="29"/>
      <c r="PO106" s="29"/>
      <c r="PP106" s="29"/>
      <c r="PQ106" s="29"/>
      <c r="PR106" s="29"/>
      <c r="PS106" s="29"/>
      <c r="PT106" s="29"/>
      <c r="PU106" s="29"/>
      <c r="PV106" s="29"/>
      <c r="PW106" s="29"/>
      <c r="PX106" s="29"/>
      <c r="PY106" s="29"/>
      <c r="PZ106" s="29"/>
      <c r="QA106" s="29"/>
      <c r="QB106" s="29"/>
      <c r="QC106" s="29"/>
      <c r="QD106" s="29"/>
      <c r="QE106" s="29"/>
      <c r="QF106" s="29"/>
      <c r="QG106" s="29"/>
      <c r="QH106" s="29"/>
      <c r="QI106" s="29"/>
      <c r="QJ106" s="29"/>
      <c r="QK106" s="29"/>
      <c r="QL106" s="29"/>
      <c r="QM106" s="29"/>
      <c r="QN106" s="29"/>
      <c r="QO106" s="29"/>
      <c r="QP106" s="29"/>
      <c r="QQ106" s="29"/>
      <c r="QR106" s="29"/>
      <c r="QS106" s="29"/>
      <c r="QT106" s="29"/>
      <c r="QU106" s="29"/>
      <c r="QV106" s="29"/>
      <c r="QW106" s="29"/>
      <c r="QX106" s="29"/>
      <c r="QY106" s="29"/>
      <c r="QZ106" s="29"/>
      <c r="RA106" s="29"/>
      <c r="RB106" s="29"/>
      <c r="RC106" s="29"/>
      <c r="RD106" s="29"/>
      <c r="RE106" s="29"/>
      <c r="RF106" s="29"/>
      <c r="RG106" s="29"/>
      <c r="RH106" s="29"/>
      <c r="RI106" s="29"/>
      <c r="RJ106" s="29"/>
      <c r="RK106" s="29"/>
      <c r="RL106" s="29"/>
    </row>
    <row r="107" spans="1:480" s="30" customFormat="1" ht="80.25" customHeight="1" x14ac:dyDescent="0.25">
      <c r="A107" s="34" t="s">
        <v>50</v>
      </c>
      <c r="B107" s="34" t="s">
        <v>57</v>
      </c>
      <c r="C107" s="34" t="s">
        <v>19</v>
      </c>
      <c r="D107" s="26" t="s">
        <v>167</v>
      </c>
      <c r="E107" s="26" t="s">
        <v>52</v>
      </c>
      <c r="F107" s="27" t="s">
        <v>18</v>
      </c>
      <c r="G107" s="28">
        <v>0.18</v>
      </c>
      <c r="H107" s="76">
        <v>45505</v>
      </c>
      <c r="I107" s="28">
        <v>0</v>
      </c>
      <c r="J107" s="28">
        <v>0</v>
      </c>
      <c r="K107" s="247">
        <v>2657.95</v>
      </c>
      <c r="L107" s="28">
        <v>0</v>
      </c>
      <c r="M107" s="28">
        <v>0</v>
      </c>
      <c r="N107" s="52"/>
      <c r="O107" s="52"/>
      <c r="P107" s="52"/>
      <c r="Q107" s="158"/>
      <c r="R107" s="29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  <c r="AF107" s="29"/>
      <c r="AG107" s="29"/>
      <c r="AH107" s="29"/>
      <c r="AI107" s="29"/>
      <c r="AJ107" s="29"/>
      <c r="AK107" s="29"/>
      <c r="AL107" s="29"/>
      <c r="AM107" s="29"/>
      <c r="AN107" s="29"/>
      <c r="AO107" s="29"/>
      <c r="AP107" s="29"/>
      <c r="AQ107" s="29"/>
      <c r="AR107" s="29"/>
      <c r="AS107" s="29"/>
      <c r="AT107" s="29"/>
      <c r="AU107" s="29"/>
      <c r="AV107" s="29"/>
      <c r="AW107" s="29"/>
      <c r="AX107" s="29"/>
      <c r="AY107" s="29"/>
      <c r="AZ107" s="29"/>
      <c r="BA107" s="29"/>
      <c r="BB107" s="29"/>
      <c r="BC107" s="29"/>
      <c r="BD107" s="29"/>
      <c r="BE107" s="29"/>
      <c r="BF107" s="29"/>
      <c r="BG107" s="29"/>
      <c r="BH107" s="29"/>
      <c r="BI107" s="29"/>
      <c r="BJ107" s="29"/>
      <c r="BK107" s="29"/>
      <c r="BL107" s="29"/>
      <c r="BM107" s="29"/>
      <c r="BN107" s="29"/>
      <c r="BO107" s="29"/>
      <c r="BP107" s="29"/>
      <c r="BQ107" s="29"/>
      <c r="BR107" s="29"/>
      <c r="BS107" s="29"/>
      <c r="BT107" s="29"/>
      <c r="BU107" s="29"/>
      <c r="BV107" s="29"/>
      <c r="BW107" s="29"/>
      <c r="BX107" s="29"/>
      <c r="BY107" s="29"/>
      <c r="BZ107" s="29"/>
      <c r="CA107" s="29"/>
      <c r="CB107" s="29"/>
      <c r="CC107" s="29"/>
      <c r="CD107" s="29"/>
      <c r="CE107" s="29"/>
      <c r="CF107" s="29"/>
      <c r="CG107" s="29"/>
      <c r="CH107" s="29"/>
      <c r="CI107" s="29"/>
      <c r="CJ107" s="29"/>
      <c r="CK107" s="29"/>
      <c r="CL107" s="29"/>
      <c r="CM107" s="29"/>
      <c r="CN107" s="29"/>
      <c r="CO107" s="29"/>
      <c r="CP107" s="29"/>
      <c r="CQ107" s="29"/>
      <c r="CR107" s="29"/>
      <c r="CS107" s="29"/>
      <c r="CT107" s="29"/>
      <c r="CU107" s="29"/>
      <c r="CV107" s="29"/>
      <c r="CW107" s="29"/>
      <c r="CX107" s="29"/>
      <c r="CY107" s="29"/>
      <c r="CZ107" s="29"/>
      <c r="DA107" s="29"/>
      <c r="DB107" s="29"/>
      <c r="DC107" s="29"/>
      <c r="DD107" s="29"/>
      <c r="DE107" s="29"/>
      <c r="DF107" s="29"/>
      <c r="DG107" s="29"/>
      <c r="DH107" s="29"/>
      <c r="DI107" s="29"/>
      <c r="DJ107" s="29"/>
      <c r="DK107" s="29"/>
      <c r="DL107" s="29"/>
      <c r="DM107" s="29"/>
      <c r="DN107" s="29"/>
      <c r="DO107" s="29"/>
      <c r="DP107" s="29"/>
      <c r="DQ107" s="29"/>
      <c r="DR107" s="29"/>
      <c r="DS107" s="29"/>
      <c r="DT107" s="29"/>
      <c r="DU107" s="29"/>
      <c r="DV107" s="29"/>
      <c r="DW107" s="29"/>
      <c r="DX107" s="29"/>
      <c r="DY107" s="29"/>
      <c r="DZ107" s="29"/>
      <c r="EA107" s="29"/>
      <c r="EB107" s="29"/>
      <c r="EC107" s="29"/>
      <c r="ED107" s="29"/>
      <c r="EE107" s="29"/>
      <c r="EF107" s="29"/>
      <c r="EG107" s="29"/>
      <c r="EH107" s="29"/>
      <c r="EI107" s="29"/>
      <c r="EJ107" s="29"/>
      <c r="EK107" s="29"/>
      <c r="EL107" s="29"/>
      <c r="EM107" s="29"/>
      <c r="EN107" s="29"/>
      <c r="EO107" s="29"/>
      <c r="EP107" s="29"/>
      <c r="EQ107" s="29"/>
      <c r="ER107" s="29"/>
      <c r="ES107" s="29"/>
      <c r="ET107" s="29"/>
      <c r="EU107" s="29"/>
      <c r="EV107" s="29"/>
      <c r="EW107" s="29"/>
      <c r="EX107" s="29"/>
      <c r="EY107" s="29"/>
      <c r="EZ107" s="29"/>
      <c r="FA107" s="29"/>
      <c r="FB107" s="29"/>
      <c r="FC107" s="29"/>
      <c r="FD107" s="29"/>
      <c r="FE107" s="29"/>
      <c r="FF107" s="29"/>
      <c r="FG107" s="29"/>
      <c r="FH107" s="29"/>
      <c r="FI107" s="29"/>
      <c r="FJ107" s="29"/>
      <c r="FK107" s="29"/>
      <c r="FL107" s="29"/>
      <c r="FM107" s="29"/>
      <c r="FN107" s="29"/>
      <c r="FO107" s="29"/>
      <c r="FP107" s="29"/>
      <c r="FQ107" s="29"/>
      <c r="FR107" s="29"/>
      <c r="FS107" s="29"/>
      <c r="FT107" s="29"/>
      <c r="FU107" s="29"/>
      <c r="FV107" s="29"/>
      <c r="FW107" s="29"/>
      <c r="FX107" s="29"/>
      <c r="FY107" s="29"/>
      <c r="FZ107" s="29"/>
      <c r="GA107" s="29"/>
      <c r="GB107" s="29"/>
      <c r="GC107" s="29"/>
      <c r="GD107" s="29"/>
      <c r="GE107" s="29"/>
      <c r="GF107" s="29"/>
      <c r="GG107" s="29"/>
      <c r="GH107" s="29"/>
      <c r="GI107" s="29"/>
      <c r="GJ107" s="29"/>
      <c r="GK107" s="29"/>
      <c r="GL107" s="29"/>
      <c r="GM107" s="29"/>
      <c r="GN107" s="29"/>
      <c r="GO107" s="29"/>
      <c r="GP107" s="29"/>
      <c r="GQ107" s="29"/>
      <c r="GR107" s="29"/>
      <c r="GS107" s="29"/>
      <c r="GT107" s="29"/>
      <c r="GU107" s="29"/>
      <c r="GV107" s="29"/>
      <c r="GW107" s="29"/>
      <c r="GX107" s="29"/>
      <c r="GY107" s="29"/>
      <c r="GZ107" s="29"/>
      <c r="HA107" s="29"/>
      <c r="HB107" s="29"/>
      <c r="HC107" s="29"/>
      <c r="HD107" s="29"/>
      <c r="HE107" s="29"/>
      <c r="HF107" s="29"/>
      <c r="HG107" s="29"/>
      <c r="HH107" s="29"/>
      <c r="HI107" s="29"/>
      <c r="HJ107" s="29"/>
      <c r="HK107" s="29"/>
      <c r="HL107" s="29"/>
      <c r="HM107" s="29"/>
      <c r="HN107" s="29"/>
      <c r="HO107" s="29"/>
      <c r="HP107" s="29"/>
      <c r="HQ107" s="29"/>
      <c r="HR107" s="29"/>
      <c r="HS107" s="29"/>
      <c r="HT107" s="29"/>
      <c r="HU107" s="29"/>
      <c r="HV107" s="29"/>
      <c r="HW107" s="29"/>
      <c r="HX107" s="29"/>
      <c r="HY107" s="29"/>
      <c r="HZ107" s="29"/>
      <c r="IA107" s="29"/>
      <c r="IB107" s="29"/>
      <c r="IC107" s="29"/>
      <c r="ID107" s="29"/>
      <c r="IE107" s="29"/>
      <c r="IF107" s="29"/>
      <c r="IG107" s="29"/>
      <c r="IH107" s="29"/>
      <c r="II107" s="29"/>
      <c r="IJ107" s="29"/>
      <c r="IK107" s="29"/>
      <c r="IL107" s="29"/>
      <c r="IM107" s="29"/>
      <c r="IN107" s="29"/>
      <c r="IO107" s="29"/>
      <c r="IP107" s="29"/>
      <c r="IQ107" s="29"/>
      <c r="IR107" s="29"/>
      <c r="IS107" s="29"/>
      <c r="IT107" s="29"/>
      <c r="IU107" s="29"/>
      <c r="IV107" s="29"/>
      <c r="IW107" s="29"/>
      <c r="IX107" s="29"/>
      <c r="IY107" s="29"/>
      <c r="IZ107" s="29"/>
      <c r="JA107" s="29"/>
      <c r="JB107" s="29"/>
      <c r="JC107" s="29"/>
      <c r="JD107" s="29"/>
      <c r="JE107" s="29"/>
      <c r="JF107" s="29"/>
      <c r="JG107" s="29"/>
      <c r="JH107" s="29"/>
      <c r="JI107" s="29"/>
      <c r="JJ107" s="29"/>
      <c r="JK107" s="29"/>
      <c r="JL107" s="29"/>
      <c r="JM107" s="29"/>
      <c r="JN107" s="29"/>
      <c r="JO107" s="29"/>
      <c r="JP107" s="29"/>
      <c r="JQ107" s="29"/>
      <c r="JR107" s="29"/>
      <c r="JS107" s="29"/>
      <c r="JT107" s="29"/>
      <c r="JU107" s="29"/>
      <c r="JV107" s="29"/>
      <c r="JW107" s="29"/>
      <c r="JX107" s="29"/>
      <c r="JY107" s="29"/>
      <c r="JZ107" s="29"/>
      <c r="KA107" s="29"/>
      <c r="KB107" s="29"/>
      <c r="KC107" s="29"/>
      <c r="KD107" s="29"/>
      <c r="KE107" s="29"/>
      <c r="KF107" s="29"/>
      <c r="KG107" s="29"/>
      <c r="KH107" s="29"/>
      <c r="KI107" s="29"/>
      <c r="KJ107" s="29"/>
      <c r="KK107" s="29"/>
      <c r="KL107" s="29"/>
      <c r="KM107" s="29"/>
      <c r="KN107" s="29"/>
      <c r="KO107" s="29"/>
      <c r="KP107" s="29"/>
      <c r="KQ107" s="29"/>
      <c r="KR107" s="29"/>
      <c r="KS107" s="29"/>
      <c r="KT107" s="29"/>
      <c r="KU107" s="29"/>
      <c r="KV107" s="29"/>
      <c r="KW107" s="29"/>
      <c r="KX107" s="29"/>
      <c r="KY107" s="29"/>
      <c r="KZ107" s="29"/>
      <c r="LA107" s="29"/>
      <c r="LB107" s="29"/>
      <c r="LC107" s="29"/>
      <c r="LD107" s="29"/>
      <c r="LE107" s="29"/>
      <c r="LF107" s="29"/>
      <c r="LG107" s="29"/>
      <c r="LH107" s="29"/>
      <c r="LI107" s="29"/>
      <c r="LJ107" s="29"/>
      <c r="LK107" s="29"/>
      <c r="LL107" s="29"/>
      <c r="LM107" s="29"/>
      <c r="LN107" s="29"/>
      <c r="LO107" s="29"/>
      <c r="LP107" s="29"/>
      <c r="LQ107" s="29"/>
      <c r="LR107" s="29"/>
      <c r="LS107" s="29"/>
      <c r="LT107" s="29"/>
      <c r="LU107" s="29"/>
      <c r="LV107" s="29"/>
      <c r="LW107" s="29"/>
      <c r="LX107" s="29"/>
      <c r="LY107" s="29"/>
      <c r="LZ107" s="29"/>
      <c r="MA107" s="29"/>
      <c r="MB107" s="29"/>
      <c r="MC107" s="29"/>
      <c r="MD107" s="29"/>
      <c r="ME107" s="29"/>
      <c r="MF107" s="29"/>
      <c r="MG107" s="29"/>
      <c r="MH107" s="29"/>
      <c r="MI107" s="29"/>
      <c r="MJ107" s="29"/>
      <c r="MK107" s="29"/>
      <c r="ML107" s="29"/>
      <c r="MM107" s="29"/>
      <c r="MN107" s="29"/>
      <c r="MO107" s="29"/>
      <c r="MP107" s="29"/>
      <c r="MQ107" s="29"/>
      <c r="MR107" s="29"/>
      <c r="MS107" s="29"/>
      <c r="MT107" s="29"/>
      <c r="MU107" s="29"/>
      <c r="MV107" s="29"/>
      <c r="MW107" s="29"/>
      <c r="MX107" s="29"/>
      <c r="MY107" s="29"/>
      <c r="MZ107" s="29"/>
      <c r="NA107" s="29"/>
      <c r="NB107" s="29"/>
      <c r="NC107" s="29"/>
      <c r="ND107" s="29"/>
      <c r="NE107" s="29"/>
      <c r="NF107" s="29"/>
      <c r="NG107" s="29"/>
      <c r="NH107" s="29"/>
      <c r="NI107" s="29"/>
      <c r="NJ107" s="29"/>
      <c r="NK107" s="29"/>
      <c r="NL107" s="29"/>
      <c r="NM107" s="29"/>
      <c r="NN107" s="29"/>
      <c r="NO107" s="29"/>
      <c r="NP107" s="29"/>
      <c r="NQ107" s="29"/>
      <c r="NR107" s="29"/>
      <c r="NS107" s="29"/>
      <c r="NT107" s="29"/>
      <c r="NU107" s="29"/>
      <c r="NV107" s="29"/>
      <c r="NW107" s="29"/>
      <c r="NX107" s="29"/>
      <c r="NY107" s="29"/>
      <c r="NZ107" s="29"/>
      <c r="OA107" s="29"/>
      <c r="OB107" s="29"/>
      <c r="OC107" s="29"/>
      <c r="OD107" s="29"/>
      <c r="OE107" s="29"/>
      <c r="OF107" s="29"/>
      <c r="OG107" s="29"/>
      <c r="OH107" s="29"/>
      <c r="OI107" s="29"/>
      <c r="OJ107" s="29"/>
      <c r="OK107" s="29"/>
      <c r="OL107" s="29"/>
      <c r="OM107" s="29"/>
      <c r="ON107" s="29"/>
      <c r="OO107" s="29"/>
      <c r="OP107" s="29"/>
      <c r="OQ107" s="29"/>
      <c r="OR107" s="29"/>
      <c r="OS107" s="29"/>
      <c r="OT107" s="29"/>
      <c r="OU107" s="29"/>
      <c r="OV107" s="29"/>
      <c r="OW107" s="29"/>
      <c r="OX107" s="29"/>
      <c r="OY107" s="29"/>
      <c r="OZ107" s="29"/>
      <c r="PA107" s="29"/>
      <c r="PB107" s="29"/>
      <c r="PC107" s="29"/>
      <c r="PD107" s="29"/>
      <c r="PE107" s="29"/>
      <c r="PF107" s="29"/>
      <c r="PG107" s="29"/>
      <c r="PH107" s="29"/>
      <c r="PI107" s="29"/>
      <c r="PJ107" s="29"/>
      <c r="PK107" s="29"/>
      <c r="PL107" s="29"/>
      <c r="PM107" s="29"/>
      <c r="PN107" s="29"/>
      <c r="PO107" s="29"/>
      <c r="PP107" s="29"/>
      <c r="PQ107" s="29"/>
      <c r="PR107" s="29"/>
      <c r="PS107" s="29"/>
      <c r="PT107" s="29"/>
      <c r="PU107" s="29"/>
      <c r="PV107" s="29"/>
      <c r="PW107" s="29"/>
      <c r="PX107" s="29"/>
      <c r="PY107" s="29"/>
      <c r="PZ107" s="29"/>
      <c r="QA107" s="29"/>
      <c r="QB107" s="29"/>
      <c r="QC107" s="29"/>
      <c r="QD107" s="29"/>
      <c r="QE107" s="29"/>
      <c r="QF107" s="29"/>
      <c r="QG107" s="29"/>
      <c r="QH107" s="29"/>
      <c r="QI107" s="29"/>
      <c r="QJ107" s="29"/>
      <c r="QK107" s="29"/>
      <c r="QL107" s="29"/>
      <c r="QM107" s="29"/>
      <c r="QN107" s="29"/>
      <c r="QO107" s="29"/>
      <c r="QP107" s="29"/>
      <c r="QQ107" s="29"/>
      <c r="QR107" s="29"/>
      <c r="QS107" s="29"/>
      <c r="QT107" s="29"/>
      <c r="QU107" s="29"/>
      <c r="QV107" s="29"/>
      <c r="QW107" s="29"/>
      <c r="QX107" s="29"/>
      <c r="QY107" s="29"/>
      <c r="QZ107" s="29"/>
      <c r="RA107" s="29"/>
      <c r="RB107" s="29"/>
      <c r="RC107" s="29"/>
      <c r="RD107" s="29"/>
      <c r="RE107" s="29"/>
      <c r="RF107" s="29"/>
      <c r="RG107" s="29"/>
      <c r="RH107" s="29"/>
      <c r="RI107" s="29"/>
      <c r="RJ107" s="29"/>
      <c r="RK107" s="29"/>
      <c r="RL107" s="29"/>
    </row>
    <row r="108" spans="1:480" s="30" customFormat="1" ht="93.75" customHeight="1" x14ac:dyDescent="0.25">
      <c r="A108" s="34" t="s">
        <v>50</v>
      </c>
      <c r="B108" s="34" t="s">
        <v>57</v>
      </c>
      <c r="C108" s="34" t="s">
        <v>19</v>
      </c>
      <c r="D108" s="26" t="s">
        <v>168</v>
      </c>
      <c r="E108" s="26" t="s">
        <v>52</v>
      </c>
      <c r="F108" s="27" t="s">
        <v>18</v>
      </c>
      <c r="G108" s="28">
        <v>0.13</v>
      </c>
      <c r="H108" s="76">
        <v>45505</v>
      </c>
      <c r="I108" s="28">
        <v>0</v>
      </c>
      <c r="J108" s="28">
        <v>0</v>
      </c>
      <c r="K108" s="247">
        <v>2851.19</v>
      </c>
      <c r="L108" s="28">
        <v>0</v>
      </c>
      <c r="M108" s="28">
        <v>0</v>
      </c>
      <c r="N108" s="52"/>
      <c r="O108" s="52"/>
      <c r="P108" s="52"/>
      <c r="Q108" s="158"/>
      <c r="R108" s="29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  <c r="AF108" s="29"/>
      <c r="AG108" s="29"/>
      <c r="AH108" s="29"/>
      <c r="AI108" s="29"/>
      <c r="AJ108" s="29"/>
      <c r="AK108" s="29"/>
      <c r="AL108" s="29"/>
      <c r="AM108" s="29"/>
      <c r="AN108" s="29"/>
      <c r="AO108" s="29"/>
      <c r="AP108" s="29"/>
      <c r="AQ108" s="29"/>
      <c r="AR108" s="29"/>
      <c r="AS108" s="29"/>
      <c r="AT108" s="29"/>
      <c r="AU108" s="29"/>
      <c r="AV108" s="29"/>
      <c r="AW108" s="29"/>
      <c r="AX108" s="29"/>
      <c r="AY108" s="29"/>
      <c r="AZ108" s="29"/>
      <c r="BA108" s="29"/>
      <c r="BB108" s="29"/>
      <c r="BC108" s="29"/>
      <c r="BD108" s="29"/>
      <c r="BE108" s="29"/>
      <c r="BF108" s="29"/>
      <c r="BG108" s="29"/>
      <c r="BH108" s="29"/>
      <c r="BI108" s="29"/>
      <c r="BJ108" s="29"/>
      <c r="BK108" s="29"/>
      <c r="BL108" s="29"/>
      <c r="BM108" s="29"/>
      <c r="BN108" s="29"/>
      <c r="BO108" s="29"/>
      <c r="BP108" s="29"/>
      <c r="BQ108" s="29"/>
      <c r="BR108" s="29"/>
      <c r="BS108" s="29"/>
      <c r="BT108" s="29"/>
      <c r="BU108" s="29"/>
      <c r="BV108" s="29"/>
      <c r="BW108" s="29"/>
      <c r="BX108" s="29"/>
      <c r="BY108" s="29"/>
      <c r="BZ108" s="29"/>
      <c r="CA108" s="29"/>
      <c r="CB108" s="29"/>
      <c r="CC108" s="29"/>
      <c r="CD108" s="29"/>
      <c r="CE108" s="29"/>
      <c r="CF108" s="29"/>
      <c r="CG108" s="29"/>
      <c r="CH108" s="29"/>
      <c r="CI108" s="29"/>
      <c r="CJ108" s="29"/>
      <c r="CK108" s="29"/>
      <c r="CL108" s="29"/>
      <c r="CM108" s="29"/>
      <c r="CN108" s="29"/>
      <c r="CO108" s="29"/>
      <c r="CP108" s="29"/>
      <c r="CQ108" s="29"/>
      <c r="CR108" s="29"/>
      <c r="CS108" s="29"/>
      <c r="CT108" s="29"/>
      <c r="CU108" s="29"/>
      <c r="CV108" s="29"/>
      <c r="CW108" s="29"/>
      <c r="CX108" s="29"/>
      <c r="CY108" s="29"/>
      <c r="CZ108" s="29"/>
      <c r="DA108" s="29"/>
      <c r="DB108" s="29"/>
      <c r="DC108" s="29"/>
      <c r="DD108" s="29"/>
      <c r="DE108" s="29"/>
      <c r="DF108" s="29"/>
      <c r="DG108" s="29"/>
      <c r="DH108" s="29"/>
      <c r="DI108" s="29"/>
      <c r="DJ108" s="29"/>
      <c r="DK108" s="29"/>
      <c r="DL108" s="29"/>
      <c r="DM108" s="29"/>
      <c r="DN108" s="29"/>
      <c r="DO108" s="29"/>
      <c r="DP108" s="29"/>
      <c r="DQ108" s="29"/>
      <c r="DR108" s="29"/>
      <c r="DS108" s="29"/>
      <c r="DT108" s="29"/>
      <c r="DU108" s="29"/>
      <c r="DV108" s="29"/>
      <c r="DW108" s="29"/>
      <c r="DX108" s="29"/>
      <c r="DY108" s="29"/>
      <c r="DZ108" s="29"/>
      <c r="EA108" s="29"/>
      <c r="EB108" s="29"/>
      <c r="EC108" s="29"/>
      <c r="ED108" s="29"/>
      <c r="EE108" s="29"/>
      <c r="EF108" s="29"/>
      <c r="EG108" s="29"/>
      <c r="EH108" s="29"/>
      <c r="EI108" s="29"/>
      <c r="EJ108" s="29"/>
      <c r="EK108" s="29"/>
      <c r="EL108" s="29"/>
      <c r="EM108" s="29"/>
      <c r="EN108" s="29"/>
      <c r="EO108" s="29"/>
      <c r="EP108" s="29"/>
      <c r="EQ108" s="29"/>
      <c r="ER108" s="29"/>
      <c r="ES108" s="29"/>
      <c r="ET108" s="29"/>
      <c r="EU108" s="29"/>
      <c r="EV108" s="29"/>
      <c r="EW108" s="29"/>
      <c r="EX108" s="29"/>
      <c r="EY108" s="29"/>
      <c r="EZ108" s="29"/>
      <c r="FA108" s="29"/>
      <c r="FB108" s="29"/>
      <c r="FC108" s="29"/>
      <c r="FD108" s="29"/>
      <c r="FE108" s="29"/>
      <c r="FF108" s="29"/>
      <c r="FG108" s="29"/>
      <c r="FH108" s="29"/>
      <c r="FI108" s="29"/>
      <c r="FJ108" s="29"/>
      <c r="FK108" s="29"/>
      <c r="FL108" s="29"/>
      <c r="FM108" s="29"/>
      <c r="FN108" s="29"/>
      <c r="FO108" s="29"/>
      <c r="FP108" s="29"/>
      <c r="FQ108" s="29"/>
      <c r="FR108" s="29"/>
      <c r="FS108" s="29"/>
      <c r="FT108" s="29"/>
      <c r="FU108" s="29"/>
      <c r="FV108" s="29"/>
      <c r="FW108" s="29"/>
      <c r="FX108" s="29"/>
      <c r="FY108" s="29"/>
      <c r="FZ108" s="29"/>
      <c r="GA108" s="29"/>
      <c r="GB108" s="29"/>
      <c r="GC108" s="29"/>
      <c r="GD108" s="29"/>
      <c r="GE108" s="29"/>
      <c r="GF108" s="29"/>
      <c r="GG108" s="29"/>
      <c r="GH108" s="29"/>
      <c r="GI108" s="29"/>
      <c r="GJ108" s="29"/>
      <c r="GK108" s="29"/>
      <c r="GL108" s="29"/>
      <c r="GM108" s="29"/>
      <c r="GN108" s="29"/>
      <c r="GO108" s="29"/>
      <c r="GP108" s="29"/>
      <c r="GQ108" s="29"/>
      <c r="GR108" s="29"/>
      <c r="GS108" s="29"/>
      <c r="GT108" s="29"/>
      <c r="GU108" s="29"/>
      <c r="GV108" s="29"/>
      <c r="GW108" s="29"/>
      <c r="GX108" s="29"/>
      <c r="GY108" s="29"/>
      <c r="GZ108" s="29"/>
      <c r="HA108" s="29"/>
      <c r="HB108" s="29"/>
      <c r="HC108" s="29"/>
      <c r="HD108" s="29"/>
      <c r="HE108" s="29"/>
      <c r="HF108" s="29"/>
      <c r="HG108" s="29"/>
      <c r="HH108" s="29"/>
      <c r="HI108" s="29"/>
      <c r="HJ108" s="29"/>
      <c r="HK108" s="29"/>
      <c r="HL108" s="29"/>
      <c r="HM108" s="29"/>
      <c r="HN108" s="29"/>
      <c r="HO108" s="29"/>
      <c r="HP108" s="29"/>
      <c r="HQ108" s="29"/>
      <c r="HR108" s="29"/>
      <c r="HS108" s="29"/>
      <c r="HT108" s="29"/>
      <c r="HU108" s="29"/>
      <c r="HV108" s="29"/>
      <c r="HW108" s="29"/>
      <c r="HX108" s="29"/>
      <c r="HY108" s="29"/>
      <c r="HZ108" s="29"/>
      <c r="IA108" s="29"/>
      <c r="IB108" s="29"/>
      <c r="IC108" s="29"/>
      <c r="ID108" s="29"/>
      <c r="IE108" s="29"/>
      <c r="IF108" s="29"/>
      <c r="IG108" s="29"/>
      <c r="IH108" s="29"/>
      <c r="II108" s="29"/>
      <c r="IJ108" s="29"/>
      <c r="IK108" s="29"/>
      <c r="IL108" s="29"/>
      <c r="IM108" s="29"/>
      <c r="IN108" s="29"/>
      <c r="IO108" s="29"/>
      <c r="IP108" s="29"/>
      <c r="IQ108" s="29"/>
      <c r="IR108" s="29"/>
      <c r="IS108" s="29"/>
      <c r="IT108" s="29"/>
      <c r="IU108" s="29"/>
      <c r="IV108" s="29"/>
      <c r="IW108" s="29"/>
      <c r="IX108" s="29"/>
      <c r="IY108" s="29"/>
      <c r="IZ108" s="29"/>
      <c r="JA108" s="29"/>
      <c r="JB108" s="29"/>
      <c r="JC108" s="29"/>
      <c r="JD108" s="29"/>
      <c r="JE108" s="29"/>
      <c r="JF108" s="29"/>
      <c r="JG108" s="29"/>
      <c r="JH108" s="29"/>
      <c r="JI108" s="29"/>
      <c r="JJ108" s="29"/>
      <c r="JK108" s="29"/>
      <c r="JL108" s="29"/>
      <c r="JM108" s="29"/>
      <c r="JN108" s="29"/>
      <c r="JO108" s="29"/>
      <c r="JP108" s="29"/>
      <c r="JQ108" s="29"/>
      <c r="JR108" s="29"/>
      <c r="JS108" s="29"/>
      <c r="JT108" s="29"/>
      <c r="JU108" s="29"/>
      <c r="JV108" s="29"/>
      <c r="JW108" s="29"/>
      <c r="JX108" s="29"/>
      <c r="JY108" s="29"/>
      <c r="JZ108" s="29"/>
      <c r="KA108" s="29"/>
      <c r="KB108" s="29"/>
      <c r="KC108" s="29"/>
      <c r="KD108" s="29"/>
      <c r="KE108" s="29"/>
      <c r="KF108" s="29"/>
      <c r="KG108" s="29"/>
      <c r="KH108" s="29"/>
      <c r="KI108" s="29"/>
      <c r="KJ108" s="29"/>
      <c r="KK108" s="29"/>
      <c r="KL108" s="29"/>
      <c r="KM108" s="29"/>
      <c r="KN108" s="29"/>
      <c r="KO108" s="29"/>
      <c r="KP108" s="29"/>
      <c r="KQ108" s="29"/>
      <c r="KR108" s="29"/>
      <c r="KS108" s="29"/>
      <c r="KT108" s="29"/>
      <c r="KU108" s="29"/>
      <c r="KV108" s="29"/>
      <c r="KW108" s="29"/>
      <c r="KX108" s="29"/>
      <c r="KY108" s="29"/>
      <c r="KZ108" s="29"/>
      <c r="LA108" s="29"/>
      <c r="LB108" s="29"/>
      <c r="LC108" s="29"/>
      <c r="LD108" s="29"/>
      <c r="LE108" s="29"/>
      <c r="LF108" s="29"/>
      <c r="LG108" s="29"/>
      <c r="LH108" s="29"/>
      <c r="LI108" s="29"/>
      <c r="LJ108" s="29"/>
      <c r="LK108" s="29"/>
      <c r="LL108" s="29"/>
      <c r="LM108" s="29"/>
      <c r="LN108" s="29"/>
      <c r="LO108" s="29"/>
      <c r="LP108" s="29"/>
      <c r="LQ108" s="29"/>
      <c r="LR108" s="29"/>
      <c r="LS108" s="29"/>
      <c r="LT108" s="29"/>
      <c r="LU108" s="29"/>
      <c r="LV108" s="29"/>
      <c r="LW108" s="29"/>
      <c r="LX108" s="29"/>
      <c r="LY108" s="29"/>
      <c r="LZ108" s="29"/>
      <c r="MA108" s="29"/>
      <c r="MB108" s="29"/>
      <c r="MC108" s="29"/>
      <c r="MD108" s="29"/>
      <c r="ME108" s="29"/>
      <c r="MF108" s="29"/>
      <c r="MG108" s="29"/>
      <c r="MH108" s="29"/>
      <c r="MI108" s="29"/>
      <c r="MJ108" s="29"/>
      <c r="MK108" s="29"/>
      <c r="ML108" s="29"/>
      <c r="MM108" s="29"/>
      <c r="MN108" s="29"/>
      <c r="MO108" s="29"/>
      <c r="MP108" s="29"/>
      <c r="MQ108" s="29"/>
      <c r="MR108" s="29"/>
      <c r="MS108" s="29"/>
      <c r="MT108" s="29"/>
      <c r="MU108" s="29"/>
      <c r="MV108" s="29"/>
      <c r="MW108" s="29"/>
      <c r="MX108" s="29"/>
      <c r="MY108" s="29"/>
      <c r="MZ108" s="29"/>
      <c r="NA108" s="29"/>
      <c r="NB108" s="29"/>
      <c r="NC108" s="29"/>
      <c r="ND108" s="29"/>
      <c r="NE108" s="29"/>
      <c r="NF108" s="29"/>
      <c r="NG108" s="29"/>
      <c r="NH108" s="29"/>
      <c r="NI108" s="29"/>
      <c r="NJ108" s="29"/>
      <c r="NK108" s="29"/>
      <c r="NL108" s="29"/>
      <c r="NM108" s="29"/>
      <c r="NN108" s="29"/>
      <c r="NO108" s="29"/>
      <c r="NP108" s="29"/>
      <c r="NQ108" s="29"/>
      <c r="NR108" s="29"/>
      <c r="NS108" s="29"/>
      <c r="NT108" s="29"/>
      <c r="NU108" s="29"/>
      <c r="NV108" s="29"/>
      <c r="NW108" s="29"/>
      <c r="NX108" s="29"/>
      <c r="NY108" s="29"/>
      <c r="NZ108" s="29"/>
      <c r="OA108" s="29"/>
      <c r="OB108" s="29"/>
      <c r="OC108" s="29"/>
      <c r="OD108" s="29"/>
      <c r="OE108" s="29"/>
      <c r="OF108" s="29"/>
      <c r="OG108" s="29"/>
      <c r="OH108" s="29"/>
      <c r="OI108" s="29"/>
      <c r="OJ108" s="29"/>
      <c r="OK108" s="29"/>
      <c r="OL108" s="29"/>
      <c r="OM108" s="29"/>
      <c r="ON108" s="29"/>
      <c r="OO108" s="29"/>
      <c r="OP108" s="29"/>
      <c r="OQ108" s="29"/>
      <c r="OR108" s="29"/>
      <c r="OS108" s="29"/>
      <c r="OT108" s="29"/>
      <c r="OU108" s="29"/>
      <c r="OV108" s="29"/>
      <c r="OW108" s="29"/>
      <c r="OX108" s="29"/>
      <c r="OY108" s="29"/>
      <c r="OZ108" s="29"/>
      <c r="PA108" s="29"/>
      <c r="PB108" s="29"/>
      <c r="PC108" s="29"/>
      <c r="PD108" s="29"/>
      <c r="PE108" s="29"/>
      <c r="PF108" s="29"/>
      <c r="PG108" s="29"/>
      <c r="PH108" s="29"/>
      <c r="PI108" s="29"/>
      <c r="PJ108" s="29"/>
      <c r="PK108" s="29"/>
      <c r="PL108" s="29"/>
      <c r="PM108" s="29"/>
      <c r="PN108" s="29"/>
      <c r="PO108" s="29"/>
      <c r="PP108" s="29"/>
      <c r="PQ108" s="29"/>
      <c r="PR108" s="29"/>
      <c r="PS108" s="29"/>
      <c r="PT108" s="29"/>
      <c r="PU108" s="29"/>
      <c r="PV108" s="29"/>
      <c r="PW108" s="29"/>
      <c r="PX108" s="29"/>
      <c r="PY108" s="29"/>
      <c r="PZ108" s="29"/>
      <c r="QA108" s="29"/>
      <c r="QB108" s="29"/>
      <c r="QC108" s="29"/>
      <c r="QD108" s="29"/>
      <c r="QE108" s="29"/>
      <c r="QF108" s="29"/>
      <c r="QG108" s="29"/>
      <c r="QH108" s="29"/>
      <c r="QI108" s="29"/>
      <c r="QJ108" s="29"/>
      <c r="QK108" s="29"/>
      <c r="QL108" s="29"/>
      <c r="QM108" s="29"/>
      <c r="QN108" s="29"/>
      <c r="QO108" s="29"/>
      <c r="QP108" s="29"/>
      <c r="QQ108" s="29"/>
      <c r="QR108" s="29"/>
      <c r="QS108" s="29"/>
      <c r="QT108" s="29"/>
      <c r="QU108" s="29"/>
      <c r="QV108" s="29"/>
      <c r="QW108" s="29"/>
      <c r="QX108" s="29"/>
      <c r="QY108" s="29"/>
      <c r="QZ108" s="29"/>
      <c r="RA108" s="29"/>
      <c r="RB108" s="29"/>
      <c r="RC108" s="29"/>
      <c r="RD108" s="29"/>
      <c r="RE108" s="29"/>
      <c r="RF108" s="29"/>
      <c r="RG108" s="29"/>
      <c r="RH108" s="29"/>
      <c r="RI108" s="29"/>
      <c r="RJ108" s="29"/>
      <c r="RK108" s="29"/>
      <c r="RL108" s="29"/>
    </row>
    <row r="109" spans="1:480" s="30" customFormat="1" ht="93.75" customHeight="1" x14ac:dyDescent="0.25">
      <c r="A109" s="34" t="s">
        <v>50</v>
      </c>
      <c r="B109" s="34" t="s">
        <v>57</v>
      </c>
      <c r="C109" s="34" t="s">
        <v>19</v>
      </c>
      <c r="D109" s="26" t="s">
        <v>169</v>
      </c>
      <c r="E109" s="26" t="s">
        <v>52</v>
      </c>
      <c r="F109" s="27" t="s">
        <v>18</v>
      </c>
      <c r="G109" s="242">
        <v>0.86</v>
      </c>
      <c r="H109" s="76">
        <v>45474</v>
      </c>
      <c r="I109" s="28">
        <v>0</v>
      </c>
      <c r="J109" s="28">
        <v>0</v>
      </c>
      <c r="K109" s="242">
        <v>674.31</v>
      </c>
      <c r="L109" s="28">
        <v>0</v>
      </c>
      <c r="M109" s="28">
        <v>0</v>
      </c>
      <c r="N109" s="52"/>
      <c r="O109" s="52"/>
      <c r="P109" s="52"/>
      <c r="Q109" s="158"/>
      <c r="R109" s="29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  <c r="AF109" s="29"/>
      <c r="AG109" s="29"/>
      <c r="AH109" s="29"/>
      <c r="AI109" s="29"/>
      <c r="AJ109" s="29"/>
      <c r="AK109" s="29"/>
      <c r="AL109" s="29"/>
      <c r="AM109" s="29"/>
      <c r="AN109" s="29"/>
      <c r="AO109" s="29"/>
      <c r="AP109" s="29"/>
      <c r="AQ109" s="29"/>
      <c r="AR109" s="29"/>
      <c r="AS109" s="29"/>
      <c r="AT109" s="29"/>
      <c r="AU109" s="29"/>
      <c r="AV109" s="29"/>
      <c r="AW109" s="29"/>
      <c r="AX109" s="29"/>
      <c r="AY109" s="29"/>
      <c r="AZ109" s="29"/>
      <c r="BA109" s="29"/>
      <c r="BB109" s="29"/>
      <c r="BC109" s="29"/>
      <c r="BD109" s="29"/>
      <c r="BE109" s="29"/>
      <c r="BF109" s="29"/>
      <c r="BG109" s="29"/>
      <c r="BH109" s="29"/>
      <c r="BI109" s="29"/>
      <c r="BJ109" s="29"/>
      <c r="BK109" s="29"/>
      <c r="BL109" s="29"/>
      <c r="BM109" s="29"/>
      <c r="BN109" s="29"/>
      <c r="BO109" s="29"/>
      <c r="BP109" s="29"/>
      <c r="BQ109" s="29"/>
      <c r="BR109" s="29"/>
      <c r="BS109" s="29"/>
      <c r="BT109" s="29"/>
      <c r="BU109" s="29"/>
      <c r="BV109" s="29"/>
      <c r="BW109" s="29"/>
      <c r="BX109" s="29"/>
      <c r="BY109" s="29"/>
      <c r="BZ109" s="29"/>
      <c r="CA109" s="29"/>
      <c r="CB109" s="29"/>
      <c r="CC109" s="29"/>
      <c r="CD109" s="29"/>
      <c r="CE109" s="29"/>
      <c r="CF109" s="29"/>
      <c r="CG109" s="29"/>
      <c r="CH109" s="29"/>
      <c r="CI109" s="29"/>
      <c r="CJ109" s="29"/>
      <c r="CK109" s="29"/>
      <c r="CL109" s="29"/>
      <c r="CM109" s="29"/>
      <c r="CN109" s="29"/>
      <c r="CO109" s="29"/>
      <c r="CP109" s="29"/>
      <c r="CQ109" s="29"/>
      <c r="CR109" s="29"/>
      <c r="CS109" s="29"/>
      <c r="CT109" s="29"/>
      <c r="CU109" s="29"/>
      <c r="CV109" s="29"/>
      <c r="CW109" s="29"/>
      <c r="CX109" s="29"/>
      <c r="CY109" s="29"/>
      <c r="CZ109" s="29"/>
      <c r="DA109" s="29"/>
      <c r="DB109" s="29"/>
      <c r="DC109" s="29"/>
      <c r="DD109" s="29"/>
      <c r="DE109" s="29"/>
      <c r="DF109" s="29"/>
      <c r="DG109" s="29"/>
      <c r="DH109" s="29"/>
      <c r="DI109" s="29"/>
      <c r="DJ109" s="29"/>
      <c r="DK109" s="29"/>
      <c r="DL109" s="29"/>
      <c r="DM109" s="29"/>
      <c r="DN109" s="29"/>
      <c r="DO109" s="29"/>
      <c r="DP109" s="29"/>
      <c r="DQ109" s="29"/>
      <c r="DR109" s="29"/>
      <c r="DS109" s="29"/>
      <c r="DT109" s="29"/>
      <c r="DU109" s="29"/>
      <c r="DV109" s="29"/>
      <c r="DW109" s="29"/>
      <c r="DX109" s="29"/>
      <c r="DY109" s="29"/>
      <c r="DZ109" s="29"/>
      <c r="EA109" s="29"/>
      <c r="EB109" s="29"/>
      <c r="EC109" s="29"/>
      <c r="ED109" s="29"/>
      <c r="EE109" s="29"/>
      <c r="EF109" s="29"/>
      <c r="EG109" s="29"/>
      <c r="EH109" s="29"/>
      <c r="EI109" s="29"/>
      <c r="EJ109" s="29"/>
      <c r="EK109" s="29"/>
      <c r="EL109" s="29"/>
      <c r="EM109" s="29"/>
      <c r="EN109" s="29"/>
      <c r="EO109" s="29"/>
      <c r="EP109" s="29"/>
      <c r="EQ109" s="29"/>
      <c r="ER109" s="29"/>
      <c r="ES109" s="29"/>
      <c r="ET109" s="29"/>
      <c r="EU109" s="29"/>
      <c r="EV109" s="29"/>
      <c r="EW109" s="29"/>
      <c r="EX109" s="29"/>
      <c r="EY109" s="29"/>
      <c r="EZ109" s="29"/>
      <c r="FA109" s="29"/>
      <c r="FB109" s="29"/>
      <c r="FC109" s="29"/>
      <c r="FD109" s="29"/>
      <c r="FE109" s="29"/>
      <c r="FF109" s="29"/>
      <c r="FG109" s="29"/>
      <c r="FH109" s="29"/>
      <c r="FI109" s="29"/>
      <c r="FJ109" s="29"/>
      <c r="FK109" s="29"/>
      <c r="FL109" s="29"/>
      <c r="FM109" s="29"/>
      <c r="FN109" s="29"/>
      <c r="FO109" s="29"/>
      <c r="FP109" s="29"/>
      <c r="FQ109" s="29"/>
      <c r="FR109" s="29"/>
      <c r="FS109" s="29"/>
      <c r="FT109" s="29"/>
      <c r="FU109" s="29"/>
      <c r="FV109" s="29"/>
      <c r="FW109" s="29"/>
      <c r="FX109" s="29"/>
      <c r="FY109" s="29"/>
      <c r="FZ109" s="29"/>
      <c r="GA109" s="29"/>
      <c r="GB109" s="29"/>
      <c r="GC109" s="29"/>
      <c r="GD109" s="29"/>
      <c r="GE109" s="29"/>
      <c r="GF109" s="29"/>
      <c r="GG109" s="29"/>
      <c r="GH109" s="29"/>
      <c r="GI109" s="29"/>
      <c r="GJ109" s="29"/>
      <c r="GK109" s="29"/>
      <c r="GL109" s="29"/>
      <c r="GM109" s="29"/>
      <c r="GN109" s="29"/>
      <c r="GO109" s="29"/>
      <c r="GP109" s="29"/>
      <c r="GQ109" s="29"/>
      <c r="GR109" s="29"/>
      <c r="GS109" s="29"/>
      <c r="GT109" s="29"/>
      <c r="GU109" s="29"/>
      <c r="GV109" s="29"/>
      <c r="GW109" s="29"/>
      <c r="GX109" s="29"/>
      <c r="GY109" s="29"/>
      <c r="GZ109" s="29"/>
      <c r="HA109" s="29"/>
      <c r="HB109" s="29"/>
      <c r="HC109" s="29"/>
      <c r="HD109" s="29"/>
      <c r="HE109" s="29"/>
      <c r="HF109" s="29"/>
      <c r="HG109" s="29"/>
      <c r="HH109" s="29"/>
      <c r="HI109" s="29"/>
      <c r="HJ109" s="29"/>
      <c r="HK109" s="29"/>
      <c r="HL109" s="29"/>
      <c r="HM109" s="29"/>
      <c r="HN109" s="29"/>
      <c r="HO109" s="29"/>
      <c r="HP109" s="29"/>
      <c r="HQ109" s="29"/>
      <c r="HR109" s="29"/>
      <c r="HS109" s="29"/>
      <c r="HT109" s="29"/>
      <c r="HU109" s="29"/>
      <c r="HV109" s="29"/>
      <c r="HW109" s="29"/>
      <c r="HX109" s="29"/>
      <c r="HY109" s="29"/>
      <c r="HZ109" s="29"/>
      <c r="IA109" s="29"/>
      <c r="IB109" s="29"/>
      <c r="IC109" s="29"/>
      <c r="ID109" s="29"/>
      <c r="IE109" s="29"/>
      <c r="IF109" s="29"/>
      <c r="IG109" s="29"/>
      <c r="IH109" s="29"/>
      <c r="II109" s="29"/>
      <c r="IJ109" s="29"/>
      <c r="IK109" s="29"/>
      <c r="IL109" s="29"/>
      <c r="IM109" s="29"/>
      <c r="IN109" s="29"/>
      <c r="IO109" s="29"/>
      <c r="IP109" s="29"/>
      <c r="IQ109" s="29"/>
      <c r="IR109" s="29"/>
      <c r="IS109" s="29"/>
      <c r="IT109" s="29"/>
      <c r="IU109" s="29"/>
      <c r="IV109" s="29"/>
      <c r="IW109" s="29"/>
      <c r="IX109" s="29"/>
      <c r="IY109" s="29"/>
      <c r="IZ109" s="29"/>
      <c r="JA109" s="29"/>
      <c r="JB109" s="29"/>
      <c r="JC109" s="29"/>
      <c r="JD109" s="29"/>
      <c r="JE109" s="29"/>
      <c r="JF109" s="29"/>
      <c r="JG109" s="29"/>
      <c r="JH109" s="29"/>
      <c r="JI109" s="29"/>
      <c r="JJ109" s="29"/>
      <c r="JK109" s="29"/>
      <c r="JL109" s="29"/>
      <c r="JM109" s="29"/>
      <c r="JN109" s="29"/>
      <c r="JO109" s="29"/>
      <c r="JP109" s="29"/>
      <c r="JQ109" s="29"/>
      <c r="JR109" s="29"/>
      <c r="JS109" s="29"/>
      <c r="JT109" s="29"/>
      <c r="JU109" s="29"/>
      <c r="JV109" s="29"/>
      <c r="JW109" s="29"/>
      <c r="JX109" s="29"/>
      <c r="JY109" s="29"/>
      <c r="JZ109" s="29"/>
      <c r="KA109" s="29"/>
      <c r="KB109" s="29"/>
      <c r="KC109" s="29"/>
      <c r="KD109" s="29"/>
      <c r="KE109" s="29"/>
      <c r="KF109" s="29"/>
      <c r="KG109" s="29"/>
      <c r="KH109" s="29"/>
      <c r="KI109" s="29"/>
      <c r="KJ109" s="29"/>
      <c r="KK109" s="29"/>
      <c r="KL109" s="29"/>
      <c r="KM109" s="29"/>
      <c r="KN109" s="29"/>
      <c r="KO109" s="29"/>
      <c r="KP109" s="29"/>
      <c r="KQ109" s="29"/>
      <c r="KR109" s="29"/>
      <c r="KS109" s="29"/>
      <c r="KT109" s="29"/>
      <c r="KU109" s="29"/>
      <c r="KV109" s="29"/>
      <c r="KW109" s="29"/>
      <c r="KX109" s="29"/>
      <c r="KY109" s="29"/>
      <c r="KZ109" s="29"/>
      <c r="LA109" s="29"/>
      <c r="LB109" s="29"/>
      <c r="LC109" s="29"/>
      <c r="LD109" s="29"/>
      <c r="LE109" s="29"/>
      <c r="LF109" s="29"/>
      <c r="LG109" s="29"/>
      <c r="LH109" s="29"/>
      <c r="LI109" s="29"/>
      <c r="LJ109" s="29"/>
      <c r="LK109" s="29"/>
      <c r="LL109" s="29"/>
      <c r="LM109" s="29"/>
      <c r="LN109" s="29"/>
      <c r="LO109" s="29"/>
      <c r="LP109" s="29"/>
      <c r="LQ109" s="29"/>
      <c r="LR109" s="29"/>
      <c r="LS109" s="29"/>
      <c r="LT109" s="29"/>
      <c r="LU109" s="29"/>
      <c r="LV109" s="29"/>
      <c r="LW109" s="29"/>
      <c r="LX109" s="29"/>
      <c r="LY109" s="29"/>
      <c r="LZ109" s="29"/>
      <c r="MA109" s="29"/>
      <c r="MB109" s="29"/>
      <c r="MC109" s="29"/>
      <c r="MD109" s="29"/>
      <c r="ME109" s="29"/>
      <c r="MF109" s="29"/>
      <c r="MG109" s="29"/>
      <c r="MH109" s="29"/>
      <c r="MI109" s="29"/>
      <c r="MJ109" s="29"/>
      <c r="MK109" s="29"/>
      <c r="ML109" s="29"/>
      <c r="MM109" s="29"/>
      <c r="MN109" s="29"/>
      <c r="MO109" s="29"/>
      <c r="MP109" s="29"/>
      <c r="MQ109" s="29"/>
      <c r="MR109" s="29"/>
      <c r="MS109" s="29"/>
      <c r="MT109" s="29"/>
      <c r="MU109" s="29"/>
      <c r="MV109" s="29"/>
      <c r="MW109" s="29"/>
      <c r="MX109" s="29"/>
      <c r="MY109" s="29"/>
      <c r="MZ109" s="29"/>
      <c r="NA109" s="29"/>
      <c r="NB109" s="29"/>
      <c r="NC109" s="29"/>
      <c r="ND109" s="29"/>
      <c r="NE109" s="29"/>
      <c r="NF109" s="29"/>
      <c r="NG109" s="29"/>
      <c r="NH109" s="29"/>
      <c r="NI109" s="29"/>
      <c r="NJ109" s="29"/>
      <c r="NK109" s="29"/>
      <c r="NL109" s="29"/>
      <c r="NM109" s="29"/>
      <c r="NN109" s="29"/>
      <c r="NO109" s="29"/>
      <c r="NP109" s="29"/>
      <c r="NQ109" s="29"/>
      <c r="NR109" s="29"/>
      <c r="NS109" s="29"/>
      <c r="NT109" s="29"/>
      <c r="NU109" s="29"/>
      <c r="NV109" s="29"/>
      <c r="NW109" s="29"/>
      <c r="NX109" s="29"/>
      <c r="NY109" s="29"/>
      <c r="NZ109" s="29"/>
      <c r="OA109" s="29"/>
      <c r="OB109" s="29"/>
      <c r="OC109" s="29"/>
      <c r="OD109" s="29"/>
      <c r="OE109" s="29"/>
      <c r="OF109" s="29"/>
      <c r="OG109" s="29"/>
      <c r="OH109" s="29"/>
      <c r="OI109" s="29"/>
      <c r="OJ109" s="29"/>
      <c r="OK109" s="29"/>
      <c r="OL109" s="29"/>
      <c r="OM109" s="29"/>
      <c r="ON109" s="29"/>
      <c r="OO109" s="29"/>
      <c r="OP109" s="29"/>
      <c r="OQ109" s="29"/>
      <c r="OR109" s="29"/>
      <c r="OS109" s="29"/>
      <c r="OT109" s="29"/>
      <c r="OU109" s="29"/>
      <c r="OV109" s="29"/>
      <c r="OW109" s="29"/>
      <c r="OX109" s="29"/>
      <c r="OY109" s="29"/>
      <c r="OZ109" s="29"/>
      <c r="PA109" s="29"/>
      <c r="PB109" s="29"/>
      <c r="PC109" s="29"/>
      <c r="PD109" s="29"/>
      <c r="PE109" s="29"/>
      <c r="PF109" s="29"/>
      <c r="PG109" s="29"/>
      <c r="PH109" s="29"/>
      <c r="PI109" s="29"/>
      <c r="PJ109" s="29"/>
      <c r="PK109" s="29"/>
      <c r="PL109" s="29"/>
      <c r="PM109" s="29"/>
      <c r="PN109" s="29"/>
      <c r="PO109" s="29"/>
      <c r="PP109" s="29"/>
      <c r="PQ109" s="29"/>
      <c r="PR109" s="29"/>
      <c r="PS109" s="29"/>
      <c r="PT109" s="29"/>
      <c r="PU109" s="29"/>
      <c r="PV109" s="29"/>
      <c r="PW109" s="29"/>
      <c r="PX109" s="29"/>
      <c r="PY109" s="29"/>
      <c r="PZ109" s="29"/>
      <c r="QA109" s="29"/>
      <c r="QB109" s="29"/>
      <c r="QC109" s="29"/>
      <c r="QD109" s="29"/>
      <c r="QE109" s="29"/>
      <c r="QF109" s="29"/>
      <c r="QG109" s="29"/>
      <c r="QH109" s="29"/>
      <c r="QI109" s="29"/>
      <c r="QJ109" s="29"/>
      <c r="QK109" s="29"/>
      <c r="QL109" s="29"/>
      <c r="QM109" s="29"/>
      <c r="QN109" s="29"/>
      <c r="QO109" s="29"/>
      <c r="QP109" s="29"/>
      <c r="QQ109" s="29"/>
      <c r="QR109" s="29"/>
      <c r="QS109" s="29"/>
      <c r="QT109" s="29"/>
      <c r="QU109" s="29"/>
      <c r="QV109" s="29"/>
      <c r="QW109" s="29"/>
      <c r="QX109" s="29"/>
      <c r="QY109" s="29"/>
      <c r="QZ109" s="29"/>
      <c r="RA109" s="29"/>
      <c r="RB109" s="29"/>
      <c r="RC109" s="29"/>
      <c r="RD109" s="29"/>
      <c r="RE109" s="29"/>
      <c r="RF109" s="29"/>
      <c r="RG109" s="29"/>
      <c r="RH109" s="29"/>
      <c r="RI109" s="29"/>
      <c r="RJ109" s="29"/>
      <c r="RK109" s="29"/>
      <c r="RL109" s="29"/>
    </row>
    <row r="110" spans="1:480" s="30" customFormat="1" ht="84" customHeight="1" x14ac:dyDescent="0.25">
      <c r="A110" s="34" t="s">
        <v>50</v>
      </c>
      <c r="B110" s="34" t="s">
        <v>57</v>
      </c>
      <c r="C110" s="34" t="s">
        <v>19</v>
      </c>
      <c r="D110" s="26" t="s">
        <v>212</v>
      </c>
      <c r="E110" s="26" t="s">
        <v>52</v>
      </c>
      <c r="F110" s="27" t="s">
        <v>18</v>
      </c>
      <c r="G110" s="28">
        <v>0.23</v>
      </c>
      <c r="H110" s="76">
        <v>45536</v>
      </c>
      <c r="I110" s="28">
        <v>0</v>
      </c>
      <c r="J110" s="28">
        <v>0</v>
      </c>
      <c r="K110" s="247">
        <v>3871.29</v>
      </c>
      <c r="L110" s="28">
        <v>0</v>
      </c>
      <c r="M110" s="28">
        <v>0</v>
      </c>
      <c r="N110" s="52"/>
      <c r="O110" s="52"/>
      <c r="P110" s="52"/>
      <c r="Q110" s="158"/>
      <c r="R110" s="29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  <c r="AF110" s="29"/>
      <c r="AG110" s="29"/>
      <c r="AH110" s="29"/>
      <c r="AI110" s="29"/>
      <c r="AJ110" s="29"/>
      <c r="AK110" s="29"/>
      <c r="AL110" s="29"/>
      <c r="AM110" s="29"/>
      <c r="AN110" s="29"/>
      <c r="AO110" s="29"/>
      <c r="AP110" s="29"/>
      <c r="AQ110" s="29"/>
      <c r="AR110" s="29"/>
      <c r="AS110" s="29"/>
      <c r="AT110" s="29"/>
      <c r="AU110" s="29"/>
      <c r="AV110" s="29"/>
      <c r="AW110" s="29"/>
      <c r="AX110" s="29"/>
      <c r="AY110" s="29"/>
      <c r="AZ110" s="29"/>
      <c r="BA110" s="29"/>
      <c r="BB110" s="29"/>
      <c r="BC110" s="29"/>
      <c r="BD110" s="29"/>
      <c r="BE110" s="29"/>
      <c r="BF110" s="29"/>
      <c r="BG110" s="29"/>
      <c r="BH110" s="29"/>
      <c r="BI110" s="29"/>
      <c r="BJ110" s="29"/>
      <c r="BK110" s="29"/>
      <c r="BL110" s="29"/>
      <c r="BM110" s="29"/>
      <c r="BN110" s="29"/>
      <c r="BO110" s="29"/>
      <c r="BP110" s="29"/>
      <c r="BQ110" s="29"/>
      <c r="BR110" s="29"/>
      <c r="BS110" s="29"/>
      <c r="BT110" s="29"/>
      <c r="BU110" s="29"/>
      <c r="BV110" s="29"/>
      <c r="BW110" s="29"/>
      <c r="BX110" s="29"/>
      <c r="BY110" s="29"/>
      <c r="BZ110" s="29"/>
      <c r="CA110" s="29"/>
      <c r="CB110" s="29"/>
      <c r="CC110" s="29"/>
      <c r="CD110" s="29"/>
      <c r="CE110" s="29"/>
      <c r="CF110" s="29"/>
      <c r="CG110" s="29"/>
      <c r="CH110" s="29"/>
      <c r="CI110" s="29"/>
      <c r="CJ110" s="29"/>
      <c r="CK110" s="29"/>
      <c r="CL110" s="29"/>
      <c r="CM110" s="29"/>
      <c r="CN110" s="29"/>
      <c r="CO110" s="29"/>
      <c r="CP110" s="29"/>
      <c r="CQ110" s="29"/>
      <c r="CR110" s="29"/>
      <c r="CS110" s="29"/>
      <c r="CT110" s="29"/>
      <c r="CU110" s="29"/>
      <c r="CV110" s="29"/>
      <c r="CW110" s="29"/>
      <c r="CX110" s="29"/>
      <c r="CY110" s="29"/>
      <c r="CZ110" s="29"/>
      <c r="DA110" s="29"/>
      <c r="DB110" s="29"/>
      <c r="DC110" s="29"/>
      <c r="DD110" s="29"/>
      <c r="DE110" s="29"/>
      <c r="DF110" s="29"/>
      <c r="DG110" s="29"/>
      <c r="DH110" s="29"/>
      <c r="DI110" s="29"/>
      <c r="DJ110" s="29"/>
      <c r="DK110" s="29"/>
      <c r="DL110" s="29"/>
      <c r="DM110" s="29"/>
      <c r="DN110" s="29"/>
      <c r="DO110" s="29"/>
      <c r="DP110" s="29"/>
      <c r="DQ110" s="29"/>
      <c r="DR110" s="29"/>
      <c r="DS110" s="29"/>
      <c r="DT110" s="29"/>
      <c r="DU110" s="29"/>
      <c r="DV110" s="29"/>
      <c r="DW110" s="29"/>
      <c r="DX110" s="29"/>
      <c r="DY110" s="29"/>
      <c r="DZ110" s="29"/>
      <c r="EA110" s="29"/>
      <c r="EB110" s="29"/>
      <c r="EC110" s="29"/>
      <c r="ED110" s="29"/>
      <c r="EE110" s="29"/>
      <c r="EF110" s="29"/>
      <c r="EG110" s="29"/>
      <c r="EH110" s="29"/>
      <c r="EI110" s="29"/>
      <c r="EJ110" s="29"/>
      <c r="EK110" s="29"/>
      <c r="EL110" s="29"/>
      <c r="EM110" s="29"/>
      <c r="EN110" s="29"/>
      <c r="EO110" s="29"/>
      <c r="EP110" s="29"/>
      <c r="EQ110" s="29"/>
      <c r="ER110" s="29"/>
      <c r="ES110" s="29"/>
      <c r="ET110" s="29"/>
      <c r="EU110" s="29"/>
      <c r="EV110" s="29"/>
      <c r="EW110" s="29"/>
      <c r="EX110" s="29"/>
      <c r="EY110" s="29"/>
      <c r="EZ110" s="29"/>
      <c r="FA110" s="29"/>
      <c r="FB110" s="29"/>
      <c r="FC110" s="29"/>
      <c r="FD110" s="29"/>
      <c r="FE110" s="29"/>
      <c r="FF110" s="29"/>
      <c r="FG110" s="29"/>
      <c r="FH110" s="29"/>
      <c r="FI110" s="29"/>
      <c r="FJ110" s="29"/>
      <c r="FK110" s="29"/>
      <c r="FL110" s="29"/>
      <c r="FM110" s="29"/>
      <c r="FN110" s="29"/>
      <c r="FO110" s="29"/>
      <c r="FP110" s="29"/>
      <c r="FQ110" s="29"/>
      <c r="FR110" s="29"/>
      <c r="FS110" s="29"/>
      <c r="FT110" s="29"/>
      <c r="FU110" s="29"/>
      <c r="FV110" s="29"/>
      <c r="FW110" s="29"/>
      <c r="FX110" s="29"/>
      <c r="FY110" s="29"/>
      <c r="FZ110" s="29"/>
      <c r="GA110" s="29"/>
      <c r="GB110" s="29"/>
      <c r="GC110" s="29"/>
      <c r="GD110" s="29"/>
      <c r="GE110" s="29"/>
      <c r="GF110" s="29"/>
      <c r="GG110" s="29"/>
      <c r="GH110" s="29"/>
      <c r="GI110" s="29"/>
      <c r="GJ110" s="29"/>
      <c r="GK110" s="29"/>
      <c r="GL110" s="29"/>
      <c r="GM110" s="29"/>
      <c r="GN110" s="29"/>
      <c r="GO110" s="29"/>
      <c r="GP110" s="29"/>
      <c r="GQ110" s="29"/>
      <c r="GR110" s="29"/>
      <c r="GS110" s="29"/>
      <c r="GT110" s="29"/>
      <c r="GU110" s="29"/>
      <c r="GV110" s="29"/>
      <c r="GW110" s="29"/>
      <c r="GX110" s="29"/>
      <c r="GY110" s="29"/>
      <c r="GZ110" s="29"/>
      <c r="HA110" s="29"/>
      <c r="HB110" s="29"/>
      <c r="HC110" s="29"/>
      <c r="HD110" s="29"/>
      <c r="HE110" s="29"/>
      <c r="HF110" s="29"/>
      <c r="HG110" s="29"/>
      <c r="HH110" s="29"/>
      <c r="HI110" s="29"/>
      <c r="HJ110" s="29"/>
      <c r="HK110" s="29"/>
      <c r="HL110" s="29"/>
      <c r="HM110" s="29"/>
      <c r="HN110" s="29"/>
      <c r="HO110" s="29"/>
      <c r="HP110" s="29"/>
      <c r="HQ110" s="29"/>
      <c r="HR110" s="29"/>
      <c r="HS110" s="29"/>
      <c r="HT110" s="29"/>
      <c r="HU110" s="29"/>
      <c r="HV110" s="29"/>
      <c r="HW110" s="29"/>
      <c r="HX110" s="29"/>
      <c r="HY110" s="29"/>
      <c r="HZ110" s="29"/>
      <c r="IA110" s="29"/>
      <c r="IB110" s="29"/>
      <c r="IC110" s="29"/>
      <c r="ID110" s="29"/>
      <c r="IE110" s="29"/>
      <c r="IF110" s="29"/>
      <c r="IG110" s="29"/>
      <c r="IH110" s="29"/>
      <c r="II110" s="29"/>
      <c r="IJ110" s="29"/>
      <c r="IK110" s="29"/>
      <c r="IL110" s="29"/>
      <c r="IM110" s="29"/>
      <c r="IN110" s="29"/>
      <c r="IO110" s="29"/>
      <c r="IP110" s="29"/>
      <c r="IQ110" s="29"/>
      <c r="IR110" s="29"/>
      <c r="IS110" s="29"/>
      <c r="IT110" s="29"/>
      <c r="IU110" s="29"/>
      <c r="IV110" s="29"/>
      <c r="IW110" s="29"/>
      <c r="IX110" s="29"/>
      <c r="IY110" s="29"/>
      <c r="IZ110" s="29"/>
      <c r="JA110" s="29"/>
      <c r="JB110" s="29"/>
      <c r="JC110" s="29"/>
      <c r="JD110" s="29"/>
      <c r="JE110" s="29"/>
      <c r="JF110" s="29"/>
      <c r="JG110" s="29"/>
      <c r="JH110" s="29"/>
      <c r="JI110" s="29"/>
      <c r="JJ110" s="29"/>
      <c r="JK110" s="29"/>
      <c r="JL110" s="29"/>
      <c r="JM110" s="29"/>
      <c r="JN110" s="29"/>
      <c r="JO110" s="29"/>
      <c r="JP110" s="29"/>
      <c r="JQ110" s="29"/>
      <c r="JR110" s="29"/>
      <c r="JS110" s="29"/>
      <c r="JT110" s="29"/>
      <c r="JU110" s="29"/>
      <c r="JV110" s="29"/>
      <c r="JW110" s="29"/>
      <c r="JX110" s="29"/>
      <c r="JY110" s="29"/>
      <c r="JZ110" s="29"/>
      <c r="KA110" s="29"/>
      <c r="KB110" s="29"/>
      <c r="KC110" s="29"/>
      <c r="KD110" s="29"/>
      <c r="KE110" s="29"/>
      <c r="KF110" s="29"/>
      <c r="KG110" s="29"/>
      <c r="KH110" s="29"/>
      <c r="KI110" s="29"/>
      <c r="KJ110" s="29"/>
      <c r="KK110" s="29"/>
      <c r="KL110" s="29"/>
      <c r="KM110" s="29"/>
      <c r="KN110" s="29"/>
      <c r="KO110" s="29"/>
      <c r="KP110" s="29"/>
      <c r="KQ110" s="29"/>
      <c r="KR110" s="29"/>
      <c r="KS110" s="29"/>
      <c r="KT110" s="29"/>
      <c r="KU110" s="29"/>
      <c r="KV110" s="29"/>
      <c r="KW110" s="29"/>
      <c r="KX110" s="29"/>
      <c r="KY110" s="29"/>
      <c r="KZ110" s="29"/>
      <c r="LA110" s="29"/>
      <c r="LB110" s="29"/>
      <c r="LC110" s="29"/>
      <c r="LD110" s="29"/>
      <c r="LE110" s="29"/>
      <c r="LF110" s="29"/>
      <c r="LG110" s="29"/>
      <c r="LH110" s="29"/>
      <c r="LI110" s="29"/>
      <c r="LJ110" s="29"/>
      <c r="LK110" s="29"/>
      <c r="LL110" s="29"/>
      <c r="LM110" s="29"/>
      <c r="LN110" s="29"/>
      <c r="LO110" s="29"/>
      <c r="LP110" s="29"/>
      <c r="LQ110" s="29"/>
      <c r="LR110" s="29"/>
      <c r="LS110" s="29"/>
      <c r="LT110" s="29"/>
      <c r="LU110" s="29"/>
      <c r="LV110" s="29"/>
      <c r="LW110" s="29"/>
      <c r="LX110" s="29"/>
      <c r="LY110" s="29"/>
      <c r="LZ110" s="29"/>
      <c r="MA110" s="29"/>
      <c r="MB110" s="29"/>
      <c r="MC110" s="29"/>
      <c r="MD110" s="29"/>
      <c r="ME110" s="29"/>
      <c r="MF110" s="29"/>
      <c r="MG110" s="29"/>
      <c r="MH110" s="29"/>
      <c r="MI110" s="29"/>
      <c r="MJ110" s="29"/>
      <c r="MK110" s="29"/>
      <c r="ML110" s="29"/>
      <c r="MM110" s="29"/>
      <c r="MN110" s="29"/>
      <c r="MO110" s="29"/>
      <c r="MP110" s="29"/>
      <c r="MQ110" s="29"/>
      <c r="MR110" s="29"/>
      <c r="MS110" s="29"/>
      <c r="MT110" s="29"/>
      <c r="MU110" s="29"/>
      <c r="MV110" s="29"/>
      <c r="MW110" s="29"/>
      <c r="MX110" s="29"/>
      <c r="MY110" s="29"/>
      <c r="MZ110" s="29"/>
      <c r="NA110" s="29"/>
      <c r="NB110" s="29"/>
      <c r="NC110" s="29"/>
      <c r="ND110" s="29"/>
      <c r="NE110" s="29"/>
      <c r="NF110" s="29"/>
      <c r="NG110" s="29"/>
      <c r="NH110" s="29"/>
      <c r="NI110" s="29"/>
      <c r="NJ110" s="29"/>
      <c r="NK110" s="29"/>
      <c r="NL110" s="29"/>
      <c r="NM110" s="29"/>
      <c r="NN110" s="29"/>
      <c r="NO110" s="29"/>
      <c r="NP110" s="29"/>
      <c r="NQ110" s="29"/>
      <c r="NR110" s="29"/>
      <c r="NS110" s="29"/>
      <c r="NT110" s="29"/>
      <c r="NU110" s="29"/>
      <c r="NV110" s="29"/>
      <c r="NW110" s="29"/>
      <c r="NX110" s="29"/>
      <c r="NY110" s="29"/>
      <c r="NZ110" s="29"/>
      <c r="OA110" s="29"/>
      <c r="OB110" s="29"/>
      <c r="OC110" s="29"/>
      <c r="OD110" s="29"/>
      <c r="OE110" s="29"/>
      <c r="OF110" s="29"/>
      <c r="OG110" s="29"/>
      <c r="OH110" s="29"/>
      <c r="OI110" s="29"/>
      <c r="OJ110" s="29"/>
      <c r="OK110" s="29"/>
      <c r="OL110" s="29"/>
      <c r="OM110" s="29"/>
      <c r="ON110" s="29"/>
      <c r="OO110" s="29"/>
      <c r="OP110" s="29"/>
      <c r="OQ110" s="29"/>
      <c r="OR110" s="29"/>
      <c r="OS110" s="29"/>
      <c r="OT110" s="29"/>
      <c r="OU110" s="29"/>
      <c r="OV110" s="29"/>
      <c r="OW110" s="29"/>
      <c r="OX110" s="29"/>
      <c r="OY110" s="29"/>
      <c r="OZ110" s="29"/>
      <c r="PA110" s="29"/>
      <c r="PB110" s="29"/>
      <c r="PC110" s="29"/>
      <c r="PD110" s="29"/>
      <c r="PE110" s="29"/>
      <c r="PF110" s="29"/>
      <c r="PG110" s="29"/>
      <c r="PH110" s="29"/>
      <c r="PI110" s="29"/>
      <c r="PJ110" s="29"/>
      <c r="PK110" s="29"/>
      <c r="PL110" s="29"/>
      <c r="PM110" s="29"/>
      <c r="PN110" s="29"/>
      <c r="PO110" s="29"/>
      <c r="PP110" s="29"/>
      <c r="PQ110" s="29"/>
      <c r="PR110" s="29"/>
      <c r="PS110" s="29"/>
      <c r="PT110" s="29"/>
      <c r="PU110" s="29"/>
      <c r="PV110" s="29"/>
      <c r="PW110" s="29"/>
      <c r="PX110" s="29"/>
      <c r="PY110" s="29"/>
      <c r="PZ110" s="29"/>
      <c r="QA110" s="29"/>
      <c r="QB110" s="29"/>
      <c r="QC110" s="29"/>
      <c r="QD110" s="29"/>
      <c r="QE110" s="29"/>
      <c r="QF110" s="29"/>
      <c r="QG110" s="29"/>
      <c r="QH110" s="29"/>
      <c r="QI110" s="29"/>
      <c r="QJ110" s="29"/>
      <c r="QK110" s="29"/>
      <c r="QL110" s="29"/>
      <c r="QM110" s="29"/>
      <c r="QN110" s="29"/>
      <c r="QO110" s="29"/>
      <c r="QP110" s="29"/>
      <c r="QQ110" s="29"/>
      <c r="QR110" s="29"/>
      <c r="QS110" s="29"/>
      <c r="QT110" s="29"/>
      <c r="QU110" s="29"/>
      <c r="QV110" s="29"/>
      <c r="QW110" s="29"/>
      <c r="QX110" s="29"/>
      <c r="QY110" s="29"/>
      <c r="QZ110" s="29"/>
      <c r="RA110" s="29"/>
      <c r="RB110" s="29"/>
      <c r="RC110" s="29"/>
      <c r="RD110" s="29"/>
      <c r="RE110" s="29"/>
      <c r="RF110" s="29"/>
      <c r="RG110" s="29"/>
      <c r="RH110" s="29"/>
      <c r="RI110" s="29"/>
      <c r="RJ110" s="29"/>
      <c r="RK110" s="29"/>
      <c r="RL110" s="29"/>
    </row>
    <row r="111" spans="1:480" s="30" customFormat="1" ht="79.5" customHeight="1" x14ac:dyDescent="0.25">
      <c r="A111" s="34" t="s">
        <v>50</v>
      </c>
      <c r="B111" s="34" t="s">
        <v>57</v>
      </c>
      <c r="C111" s="34" t="s">
        <v>19</v>
      </c>
      <c r="D111" s="26" t="s">
        <v>170</v>
      </c>
      <c r="E111" s="26" t="s">
        <v>52</v>
      </c>
      <c r="F111" s="27" t="s">
        <v>18</v>
      </c>
      <c r="G111" s="28">
        <v>0.28000000000000003</v>
      </c>
      <c r="H111" s="76">
        <v>45569</v>
      </c>
      <c r="I111" s="28">
        <v>0</v>
      </c>
      <c r="J111" s="28">
        <v>0</v>
      </c>
      <c r="K111" s="247">
        <v>10963.63</v>
      </c>
      <c r="L111" s="28">
        <v>0</v>
      </c>
      <c r="M111" s="28">
        <v>0</v>
      </c>
      <c r="N111" s="52"/>
      <c r="O111" s="52"/>
      <c r="P111" s="52"/>
      <c r="Q111" s="158"/>
      <c r="R111" s="29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  <c r="AF111" s="29"/>
      <c r="AG111" s="29"/>
      <c r="AH111" s="29"/>
      <c r="AI111" s="29"/>
      <c r="AJ111" s="29"/>
      <c r="AK111" s="29"/>
      <c r="AL111" s="29"/>
      <c r="AM111" s="29"/>
      <c r="AN111" s="29"/>
      <c r="AO111" s="29"/>
      <c r="AP111" s="29"/>
      <c r="AQ111" s="29"/>
      <c r="AR111" s="29"/>
      <c r="AS111" s="29"/>
      <c r="AT111" s="29"/>
      <c r="AU111" s="29"/>
      <c r="AV111" s="29"/>
      <c r="AW111" s="29"/>
      <c r="AX111" s="29"/>
      <c r="AY111" s="29"/>
      <c r="AZ111" s="29"/>
      <c r="BA111" s="29"/>
      <c r="BB111" s="29"/>
      <c r="BC111" s="29"/>
      <c r="BD111" s="29"/>
      <c r="BE111" s="29"/>
      <c r="BF111" s="29"/>
      <c r="BG111" s="29"/>
      <c r="BH111" s="29"/>
      <c r="BI111" s="29"/>
      <c r="BJ111" s="29"/>
      <c r="BK111" s="29"/>
      <c r="BL111" s="29"/>
      <c r="BM111" s="29"/>
      <c r="BN111" s="29"/>
      <c r="BO111" s="29"/>
      <c r="BP111" s="29"/>
      <c r="BQ111" s="29"/>
      <c r="BR111" s="29"/>
      <c r="BS111" s="29"/>
      <c r="BT111" s="29"/>
      <c r="BU111" s="29"/>
      <c r="BV111" s="29"/>
      <c r="BW111" s="29"/>
      <c r="BX111" s="29"/>
      <c r="BY111" s="29"/>
      <c r="BZ111" s="29"/>
      <c r="CA111" s="29"/>
      <c r="CB111" s="29"/>
      <c r="CC111" s="29"/>
      <c r="CD111" s="29"/>
      <c r="CE111" s="29"/>
      <c r="CF111" s="29"/>
      <c r="CG111" s="29"/>
      <c r="CH111" s="29"/>
      <c r="CI111" s="29"/>
      <c r="CJ111" s="29"/>
      <c r="CK111" s="29"/>
      <c r="CL111" s="29"/>
      <c r="CM111" s="29"/>
      <c r="CN111" s="29"/>
      <c r="CO111" s="29"/>
      <c r="CP111" s="29"/>
      <c r="CQ111" s="29"/>
      <c r="CR111" s="29"/>
      <c r="CS111" s="29"/>
      <c r="CT111" s="29"/>
      <c r="CU111" s="29"/>
      <c r="CV111" s="29"/>
      <c r="CW111" s="29"/>
      <c r="CX111" s="29"/>
      <c r="CY111" s="29"/>
      <c r="CZ111" s="29"/>
      <c r="DA111" s="29"/>
      <c r="DB111" s="29"/>
      <c r="DC111" s="29"/>
      <c r="DD111" s="29"/>
      <c r="DE111" s="29"/>
      <c r="DF111" s="29"/>
      <c r="DG111" s="29"/>
      <c r="DH111" s="29"/>
      <c r="DI111" s="29"/>
      <c r="DJ111" s="29"/>
      <c r="DK111" s="29"/>
      <c r="DL111" s="29"/>
      <c r="DM111" s="29"/>
      <c r="DN111" s="29"/>
      <c r="DO111" s="29"/>
      <c r="DP111" s="29"/>
      <c r="DQ111" s="29"/>
      <c r="DR111" s="29"/>
      <c r="DS111" s="29"/>
      <c r="DT111" s="29"/>
      <c r="DU111" s="29"/>
      <c r="DV111" s="29"/>
      <c r="DW111" s="29"/>
      <c r="DX111" s="29"/>
      <c r="DY111" s="29"/>
      <c r="DZ111" s="29"/>
      <c r="EA111" s="29"/>
      <c r="EB111" s="29"/>
      <c r="EC111" s="29"/>
      <c r="ED111" s="29"/>
      <c r="EE111" s="29"/>
      <c r="EF111" s="29"/>
      <c r="EG111" s="29"/>
      <c r="EH111" s="29"/>
      <c r="EI111" s="29"/>
      <c r="EJ111" s="29"/>
      <c r="EK111" s="29"/>
      <c r="EL111" s="29"/>
      <c r="EM111" s="29"/>
      <c r="EN111" s="29"/>
      <c r="EO111" s="29"/>
      <c r="EP111" s="29"/>
      <c r="EQ111" s="29"/>
      <c r="ER111" s="29"/>
      <c r="ES111" s="29"/>
      <c r="ET111" s="29"/>
      <c r="EU111" s="29"/>
      <c r="EV111" s="29"/>
      <c r="EW111" s="29"/>
      <c r="EX111" s="29"/>
      <c r="EY111" s="29"/>
      <c r="EZ111" s="29"/>
      <c r="FA111" s="29"/>
      <c r="FB111" s="29"/>
      <c r="FC111" s="29"/>
      <c r="FD111" s="29"/>
      <c r="FE111" s="29"/>
      <c r="FF111" s="29"/>
      <c r="FG111" s="29"/>
      <c r="FH111" s="29"/>
      <c r="FI111" s="29"/>
      <c r="FJ111" s="29"/>
      <c r="FK111" s="29"/>
      <c r="FL111" s="29"/>
      <c r="FM111" s="29"/>
      <c r="FN111" s="29"/>
      <c r="FO111" s="29"/>
      <c r="FP111" s="29"/>
      <c r="FQ111" s="29"/>
      <c r="FR111" s="29"/>
      <c r="FS111" s="29"/>
      <c r="FT111" s="29"/>
      <c r="FU111" s="29"/>
      <c r="FV111" s="29"/>
      <c r="FW111" s="29"/>
      <c r="FX111" s="29"/>
      <c r="FY111" s="29"/>
      <c r="FZ111" s="29"/>
      <c r="GA111" s="29"/>
      <c r="GB111" s="29"/>
      <c r="GC111" s="29"/>
      <c r="GD111" s="29"/>
      <c r="GE111" s="29"/>
      <c r="GF111" s="29"/>
      <c r="GG111" s="29"/>
      <c r="GH111" s="29"/>
      <c r="GI111" s="29"/>
      <c r="GJ111" s="29"/>
      <c r="GK111" s="29"/>
      <c r="GL111" s="29"/>
      <c r="GM111" s="29"/>
      <c r="GN111" s="29"/>
      <c r="GO111" s="29"/>
      <c r="GP111" s="29"/>
      <c r="GQ111" s="29"/>
      <c r="GR111" s="29"/>
      <c r="GS111" s="29"/>
      <c r="GT111" s="29"/>
      <c r="GU111" s="29"/>
      <c r="GV111" s="29"/>
      <c r="GW111" s="29"/>
      <c r="GX111" s="29"/>
      <c r="GY111" s="29"/>
      <c r="GZ111" s="29"/>
      <c r="HA111" s="29"/>
      <c r="HB111" s="29"/>
      <c r="HC111" s="29"/>
      <c r="HD111" s="29"/>
      <c r="HE111" s="29"/>
      <c r="HF111" s="29"/>
      <c r="HG111" s="29"/>
      <c r="HH111" s="29"/>
      <c r="HI111" s="29"/>
      <c r="HJ111" s="29"/>
      <c r="HK111" s="29"/>
      <c r="HL111" s="29"/>
      <c r="HM111" s="29"/>
      <c r="HN111" s="29"/>
      <c r="HO111" s="29"/>
      <c r="HP111" s="29"/>
      <c r="HQ111" s="29"/>
      <c r="HR111" s="29"/>
      <c r="HS111" s="29"/>
      <c r="HT111" s="29"/>
      <c r="HU111" s="29"/>
      <c r="HV111" s="29"/>
      <c r="HW111" s="29"/>
      <c r="HX111" s="29"/>
      <c r="HY111" s="29"/>
      <c r="HZ111" s="29"/>
      <c r="IA111" s="29"/>
      <c r="IB111" s="29"/>
      <c r="IC111" s="29"/>
      <c r="ID111" s="29"/>
      <c r="IE111" s="29"/>
      <c r="IF111" s="29"/>
      <c r="IG111" s="29"/>
      <c r="IH111" s="29"/>
      <c r="II111" s="29"/>
      <c r="IJ111" s="29"/>
      <c r="IK111" s="29"/>
      <c r="IL111" s="29"/>
      <c r="IM111" s="29"/>
      <c r="IN111" s="29"/>
      <c r="IO111" s="29"/>
      <c r="IP111" s="29"/>
      <c r="IQ111" s="29"/>
      <c r="IR111" s="29"/>
      <c r="IS111" s="29"/>
      <c r="IT111" s="29"/>
      <c r="IU111" s="29"/>
      <c r="IV111" s="29"/>
      <c r="IW111" s="29"/>
      <c r="IX111" s="29"/>
      <c r="IY111" s="29"/>
      <c r="IZ111" s="29"/>
      <c r="JA111" s="29"/>
      <c r="JB111" s="29"/>
      <c r="JC111" s="29"/>
      <c r="JD111" s="29"/>
      <c r="JE111" s="29"/>
      <c r="JF111" s="29"/>
      <c r="JG111" s="29"/>
      <c r="JH111" s="29"/>
      <c r="JI111" s="29"/>
      <c r="JJ111" s="29"/>
      <c r="JK111" s="29"/>
      <c r="JL111" s="29"/>
      <c r="JM111" s="29"/>
      <c r="JN111" s="29"/>
      <c r="JO111" s="29"/>
      <c r="JP111" s="29"/>
      <c r="JQ111" s="29"/>
      <c r="JR111" s="29"/>
      <c r="JS111" s="29"/>
      <c r="JT111" s="29"/>
      <c r="JU111" s="29"/>
      <c r="JV111" s="29"/>
      <c r="JW111" s="29"/>
      <c r="JX111" s="29"/>
      <c r="JY111" s="29"/>
      <c r="JZ111" s="29"/>
      <c r="KA111" s="29"/>
      <c r="KB111" s="29"/>
      <c r="KC111" s="29"/>
      <c r="KD111" s="29"/>
      <c r="KE111" s="29"/>
      <c r="KF111" s="29"/>
      <c r="KG111" s="29"/>
      <c r="KH111" s="29"/>
      <c r="KI111" s="29"/>
      <c r="KJ111" s="29"/>
      <c r="KK111" s="29"/>
      <c r="KL111" s="29"/>
      <c r="KM111" s="29"/>
      <c r="KN111" s="29"/>
      <c r="KO111" s="29"/>
      <c r="KP111" s="29"/>
      <c r="KQ111" s="29"/>
      <c r="KR111" s="29"/>
      <c r="KS111" s="29"/>
      <c r="KT111" s="29"/>
      <c r="KU111" s="29"/>
      <c r="KV111" s="29"/>
      <c r="KW111" s="29"/>
      <c r="KX111" s="29"/>
      <c r="KY111" s="29"/>
      <c r="KZ111" s="29"/>
      <c r="LA111" s="29"/>
      <c r="LB111" s="29"/>
      <c r="LC111" s="29"/>
      <c r="LD111" s="29"/>
      <c r="LE111" s="29"/>
      <c r="LF111" s="29"/>
      <c r="LG111" s="29"/>
      <c r="LH111" s="29"/>
      <c r="LI111" s="29"/>
      <c r="LJ111" s="29"/>
      <c r="LK111" s="29"/>
      <c r="LL111" s="29"/>
      <c r="LM111" s="29"/>
      <c r="LN111" s="29"/>
      <c r="LO111" s="29"/>
      <c r="LP111" s="29"/>
      <c r="LQ111" s="29"/>
      <c r="LR111" s="29"/>
      <c r="LS111" s="29"/>
      <c r="LT111" s="29"/>
      <c r="LU111" s="29"/>
      <c r="LV111" s="29"/>
      <c r="LW111" s="29"/>
      <c r="LX111" s="29"/>
      <c r="LY111" s="29"/>
      <c r="LZ111" s="29"/>
      <c r="MA111" s="29"/>
      <c r="MB111" s="29"/>
      <c r="MC111" s="29"/>
      <c r="MD111" s="29"/>
      <c r="ME111" s="29"/>
      <c r="MF111" s="29"/>
      <c r="MG111" s="29"/>
      <c r="MH111" s="29"/>
      <c r="MI111" s="29"/>
      <c r="MJ111" s="29"/>
      <c r="MK111" s="29"/>
      <c r="ML111" s="29"/>
      <c r="MM111" s="29"/>
      <c r="MN111" s="29"/>
      <c r="MO111" s="29"/>
      <c r="MP111" s="29"/>
      <c r="MQ111" s="29"/>
      <c r="MR111" s="29"/>
      <c r="MS111" s="29"/>
      <c r="MT111" s="29"/>
      <c r="MU111" s="29"/>
      <c r="MV111" s="29"/>
      <c r="MW111" s="29"/>
      <c r="MX111" s="29"/>
      <c r="MY111" s="29"/>
      <c r="MZ111" s="29"/>
      <c r="NA111" s="29"/>
      <c r="NB111" s="29"/>
      <c r="NC111" s="29"/>
      <c r="ND111" s="29"/>
      <c r="NE111" s="29"/>
      <c r="NF111" s="29"/>
      <c r="NG111" s="29"/>
      <c r="NH111" s="29"/>
      <c r="NI111" s="29"/>
      <c r="NJ111" s="29"/>
      <c r="NK111" s="29"/>
      <c r="NL111" s="29"/>
      <c r="NM111" s="29"/>
      <c r="NN111" s="29"/>
      <c r="NO111" s="29"/>
      <c r="NP111" s="29"/>
      <c r="NQ111" s="29"/>
      <c r="NR111" s="29"/>
      <c r="NS111" s="29"/>
      <c r="NT111" s="29"/>
      <c r="NU111" s="29"/>
      <c r="NV111" s="29"/>
      <c r="NW111" s="29"/>
      <c r="NX111" s="29"/>
      <c r="NY111" s="29"/>
      <c r="NZ111" s="29"/>
      <c r="OA111" s="29"/>
      <c r="OB111" s="29"/>
      <c r="OC111" s="29"/>
      <c r="OD111" s="29"/>
      <c r="OE111" s="29"/>
      <c r="OF111" s="29"/>
      <c r="OG111" s="29"/>
      <c r="OH111" s="29"/>
      <c r="OI111" s="29"/>
      <c r="OJ111" s="29"/>
      <c r="OK111" s="29"/>
      <c r="OL111" s="29"/>
      <c r="OM111" s="29"/>
      <c r="ON111" s="29"/>
      <c r="OO111" s="29"/>
      <c r="OP111" s="29"/>
      <c r="OQ111" s="29"/>
      <c r="OR111" s="29"/>
      <c r="OS111" s="29"/>
      <c r="OT111" s="29"/>
      <c r="OU111" s="29"/>
      <c r="OV111" s="29"/>
      <c r="OW111" s="29"/>
      <c r="OX111" s="29"/>
      <c r="OY111" s="29"/>
      <c r="OZ111" s="29"/>
      <c r="PA111" s="29"/>
      <c r="PB111" s="29"/>
      <c r="PC111" s="29"/>
      <c r="PD111" s="29"/>
      <c r="PE111" s="29"/>
      <c r="PF111" s="29"/>
      <c r="PG111" s="29"/>
      <c r="PH111" s="29"/>
      <c r="PI111" s="29"/>
      <c r="PJ111" s="29"/>
      <c r="PK111" s="29"/>
      <c r="PL111" s="29"/>
      <c r="PM111" s="29"/>
      <c r="PN111" s="29"/>
      <c r="PO111" s="29"/>
      <c r="PP111" s="29"/>
      <c r="PQ111" s="29"/>
      <c r="PR111" s="29"/>
      <c r="PS111" s="29"/>
      <c r="PT111" s="29"/>
      <c r="PU111" s="29"/>
      <c r="PV111" s="29"/>
      <c r="PW111" s="29"/>
      <c r="PX111" s="29"/>
      <c r="PY111" s="29"/>
      <c r="PZ111" s="29"/>
      <c r="QA111" s="29"/>
      <c r="QB111" s="29"/>
      <c r="QC111" s="29"/>
      <c r="QD111" s="29"/>
      <c r="QE111" s="29"/>
      <c r="QF111" s="29"/>
      <c r="QG111" s="29"/>
      <c r="QH111" s="29"/>
      <c r="QI111" s="29"/>
      <c r="QJ111" s="29"/>
      <c r="QK111" s="29"/>
      <c r="QL111" s="29"/>
      <c r="QM111" s="29"/>
      <c r="QN111" s="29"/>
      <c r="QO111" s="29"/>
      <c r="QP111" s="29"/>
      <c r="QQ111" s="29"/>
      <c r="QR111" s="29"/>
      <c r="QS111" s="29"/>
      <c r="QT111" s="29"/>
      <c r="QU111" s="29"/>
      <c r="QV111" s="29"/>
      <c r="QW111" s="29"/>
      <c r="QX111" s="29"/>
      <c r="QY111" s="29"/>
      <c r="QZ111" s="29"/>
      <c r="RA111" s="29"/>
      <c r="RB111" s="29"/>
      <c r="RC111" s="29"/>
      <c r="RD111" s="29"/>
      <c r="RE111" s="29"/>
      <c r="RF111" s="29"/>
      <c r="RG111" s="29"/>
      <c r="RH111" s="29"/>
      <c r="RI111" s="29"/>
      <c r="RJ111" s="29"/>
      <c r="RK111" s="29"/>
      <c r="RL111" s="29"/>
    </row>
    <row r="112" spans="1:480" s="30" customFormat="1" ht="78.75" customHeight="1" x14ac:dyDescent="0.25">
      <c r="A112" s="34" t="s">
        <v>50</v>
      </c>
      <c r="B112" s="34" t="s">
        <v>57</v>
      </c>
      <c r="C112" s="34" t="s">
        <v>19</v>
      </c>
      <c r="D112" s="26" t="s">
        <v>171</v>
      </c>
      <c r="E112" s="26" t="s">
        <v>52</v>
      </c>
      <c r="F112" s="27" t="s">
        <v>18</v>
      </c>
      <c r="G112" s="28">
        <v>0.25</v>
      </c>
      <c r="H112" s="76">
        <v>45540</v>
      </c>
      <c r="I112" s="28">
        <v>0</v>
      </c>
      <c r="J112" s="28">
        <v>0</v>
      </c>
      <c r="K112" s="247">
        <v>6905.46</v>
      </c>
      <c r="L112" s="28">
        <v>0</v>
      </c>
      <c r="M112" s="28">
        <v>0</v>
      </c>
      <c r="N112" s="52"/>
      <c r="O112" s="52"/>
      <c r="P112" s="52"/>
      <c r="Q112" s="158"/>
      <c r="R112" s="29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  <c r="AF112" s="29"/>
      <c r="AG112" s="29"/>
      <c r="AH112" s="29"/>
      <c r="AI112" s="29"/>
      <c r="AJ112" s="29"/>
      <c r="AK112" s="29"/>
      <c r="AL112" s="29"/>
      <c r="AM112" s="29"/>
      <c r="AN112" s="29"/>
      <c r="AO112" s="29"/>
      <c r="AP112" s="29"/>
      <c r="AQ112" s="29"/>
      <c r="AR112" s="29"/>
      <c r="AS112" s="29"/>
      <c r="AT112" s="29"/>
      <c r="AU112" s="29"/>
      <c r="AV112" s="29"/>
      <c r="AW112" s="29"/>
      <c r="AX112" s="29"/>
      <c r="AY112" s="29"/>
      <c r="AZ112" s="29"/>
      <c r="BA112" s="29"/>
      <c r="BB112" s="29"/>
      <c r="BC112" s="29"/>
      <c r="BD112" s="29"/>
      <c r="BE112" s="29"/>
      <c r="BF112" s="29"/>
      <c r="BG112" s="29"/>
      <c r="BH112" s="29"/>
      <c r="BI112" s="29"/>
      <c r="BJ112" s="29"/>
      <c r="BK112" s="29"/>
      <c r="BL112" s="29"/>
      <c r="BM112" s="29"/>
      <c r="BN112" s="29"/>
      <c r="BO112" s="29"/>
      <c r="BP112" s="29"/>
      <c r="BQ112" s="29"/>
      <c r="BR112" s="29"/>
      <c r="BS112" s="29"/>
      <c r="BT112" s="29"/>
      <c r="BU112" s="29"/>
      <c r="BV112" s="29"/>
      <c r="BW112" s="29"/>
      <c r="BX112" s="29"/>
      <c r="BY112" s="29"/>
      <c r="BZ112" s="29"/>
      <c r="CA112" s="29"/>
      <c r="CB112" s="29"/>
      <c r="CC112" s="29"/>
      <c r="CD112" s="29"/>
      <c r="CE112" s="29"/>
      <c r="CF112" s="29"/>
      <c r="CG112" s="29"/>
      <c r="CH112" s="29"/>
      <c r="CI112" s="29"/>
      <c r="CJ112" s="29"/>
      <c r="CK112" s="29"/>
      <c r="CL112" s="29"/>
      <c r="CM112" s="29"/>
      <c r="CN112" s="29"/>
      <c r="CO112" s="29"/>
      <c r="CP112" s="29"/>
      <c r="CQ112" s="29"/>
      <c r="CR112" s="29"/>
      <c r="CS112" s="29"/>
      <c r="CT112" s="29"/>
      <c r="CU112" s="29"/>
      <c r="CV112" s="29"/>
      <c r="CW112" s="29"/>
      <c r="CX112" s="29"/>
      <c r="CY112" s="29"/>
      <c r="CZ112" s="29"/>
      <c r="DA112" s="29"/>
      <c r="DB112" s="29"/>
      <c r="DC112" s="29"/>
      <c r="DD112" s="29"/>
      <c r="DE112" s="29"/>
      <c r="DF112" s="29"/>
      <c r="DG112" s="29"/>
      <c r="DH112" s="29"/>
      <c r="DI112" s="29"/>
      <c r="DJ112" s="29"/>
      <c r="DK112" s="29"/>
      <c r="DL112" s="29"/>
      <c r="DM112" s="29"/>
      <c r="DN112" s="29"/>
      <c r="DO112" s="29"/>
      <c r="DP112" s="29"/>
      <c r="DQ112" s="29"/>
      <c r="DR112" s="29"/>
      <c r="DS112" s="29"/>
      <c r="DT112" s="29"/>
      <c r="DU112" s="29"/>
      <c r="DV112" s="29"/>
      <c r="DW112" s="29"/>
      <c r="DX112" s="29"/>
      <c r="DY112" s="29"/>
      <c r="DZ112" s="29"/>
      <c r="EA112" s="29"/>
      <c r="EB112" s="29"/>
      <c r="EC112" s="29"/>
      <c r="ED112" s="29"/>
      <c r="EE112" s="29"/>
      <c r="EF112" s="29"/>
      <c r="EG112" s="29"/>
      <c r="EH112" s="29"/>
      <c r="EI112" s="29"/>
      <c r="EJ112" s="29"/>
      <c r="EK112" s="29"/>
      <c r="EL112" s="29"/>
      <c r="EM112" s="29"/>
      <c r="EN112" s="29"/>
      <c r="EO112" s="29"/>
      <c r="EP112" s="29"/>
      <c r="EQ112" s="29"/>
      <c r="ER112" s="29"/>
      <c r="ES112" s="29"/>
      <c r="ET112" s="29"/>
      <c r="EU112" s="29"/>
      <c r="EV112" s="29"/>
      <c r="EW112" s="29"/>
      <c r="EX112" s="29"/>
      <c r="EY112" s="29"/>
      <c r="EZ112" s="29"/>
      <c r="FA112" s="29"/>
      <c r="FB112" s="29"/>
      <c r="FC112" s="29"/>
      <c r="FD112" s="29"/>
      <c r="FE112" s="29"/>
      <c r="FF112" s="29"/>
      <c r="FG112" s="29"/>
      <c r="FH112" s="29"/>
      <c r="FI112" s="29"/>
      <c r="FJ112" s="29"/>
      <c r="FK112" s="29"/>
      <c r="FL112" s="29"/>
      <c r="FM112" s="29"/>
      <c r="FN112" s="29"/>
      <c r="FO112" s="29"/>
      <c r="FP112" s="29"/>
      <c r="FQ112" s="29"/>
      <c r="FR112" s="29"/>
      <c r="FS112" s="29"/>
      <c r="FT112" s="29"/>
      <c r="FU112" s="29"/>
      <c r="FV112" s="29"/>
      <c r="FW112" s="29"/>
      <c r="FX112" s="29"/>
      <c r="FY112" s="29"/>
      <c r="FZ112" s="29"/>
      <c r="GA112" s="29"/>
      <c r="GB112" s="29"/>
      <c r="GC112" s="29"/>
      <c r="GD112" s="29"/>
      <c r="GE112" s="29"/>
      <c r="GF112" s="29"/>
      <c r="GG112" s="29"/>
      <c r="GH112" s="29"/>
      <c r="GI112" s="29"/>
      <c r="GJ112" s="29"/>
      <c r="GK112" s="29"/>
      <c r="GL112" s="29"/>
      <c r="GM112" s="29"/>
      <c r="GN112" s="29"/>
      <c r="GO112" s="29"/>
      <c r="GP112" s="29"/>
      <c r="GQ112" s="29"/>
      <c r="GR112" s="29"/>
      <c r="GS112" s="29"/>
      <c r="GT112" s="29"/>
      <c r="GU112" s="29"/>
      <c r="GV112" s="29"/>
      <c r="GW112" s="29"/>
      <c r="GX112" s="29"/>
      <c r="GY112" s="29"/>
      <c r="GZ112" s="29"/>
      <c r="HA112" s="29"/>
      <c r="HB112" s="29"/>
      <c r="HC112" s="29"/>
      <c r="HD112" s="29"/>
      <c r="HE112" s="29"/>
      <c r="HF112" s="29"/>
      <c r="HG112" s="29"/>
      <c r="HH112" s="29"/>
      <c r="HI112" s="29"/>
      <c r="HJ112" s="29"/>
      <c r="HK112" s="29"/>
      <c r="HL112" s="29"/>
      <c r="HM112" s="29"/>
      <c r="HN112" s="29"/>
      <c r="HO112" s="29"/>
      <c r="HP112" s="29"/>
      <c r="HQ112" s="29"/>
      <c r="HR112" s="29"/>
      <c r="HS112" s="29"/>
      <c r="HT112" s="29"/>
      <c r="HU112" s="29"/>
      <c r="HV112" s="29"/>
      <c r="HW112" s="29"/>
      <c r="HX112" s="29"/>
      <c r="HY112" s="29"/>
      <c r="HZ112" s="29"/>
      <c r="IA112" s="29"/>
      <c r="IB112" s="29"/>
      <c r="IC112" s="29"/>
      <c r="ID112" s="29"/>
      <c r="IE112" s="29"/>
      <c r="IF112" s="29"/>
      <c r="IG112" s="29"/>
      <c r="IH112" s="29"/>
      <c r="II112" s="29"/>
      <c r="IJ112" s="29"/>
      <c r="IK112" s="29"/>
      <c r="IL112" s="29"/>
      <c r="IM112" s="29"/>
      <c r="IN112" s="29"/>
      <c r="IO112" s="29"/>
      <c r="IP112" s="29"/>
      <c r="IQ112" s="29"/>
      <c r="IR112" s="29"/>
      <c r="IS112" s="29"/>
      <c r="IT112" s="29"/>
      <c r="IU112" s="29"/>
      <c r="IV112" s="29"/>
      <c r="IW112" s="29"/>
      <c r="IX112" s="29"/>
      <c r="IY112" s="29"/>
      <c r="IZ112" s="29"/>
      <c r="JA112" s="29"/>
      <c r="JB112" s="29"/>
      <c r="JC112" s="29"/>
      <c r="JD112" s="29"/>
      <c r="JE112" s="29"/>
      <c r="JF112" s="29"/>
      <c r="JG112" s="29"/>
      <c r="JH112" s="29"/>
      <c r="JI112" s="29"/>
      <c r="JJ112" s="29"/>
      <c r="JK112" s="29"/>
      <c r="JL112" s="29"/>
      <c r="JM112" s="29"/>
      <c r="JN112" s="29"/>
      <c r="JO112" s="29"/>
      <c r="JP112" s="29"/>
      <c r="JQ112" s="29"/>
      <c r="JR112" s="29"/>
      <c r="JS112" s="29"/>
      <c r="JT112" s="29"/>
      <c r="JU112" s="29"/>
      <c r="JV112" s="29"/>
      <c r="JW112" s="29"/>
      <c r="JX112" s="29"/>
      <c r="JY112" s="29"/>
      <c r="JZ112" s="29"/>
      <c r="KA112" s="29"/>
      <c r="KB112" s="29"/>
      <c r="KC112" s="29"/>
      <c r="KD112" s="29"/>
      <c r="KE112" s="29"/>
      <c r="KF112" s="29"/>
      <c r="KG112" s="29"/>
      <c r="KH112" s="29"/>
      <c r="KI112" s="29"/>
      <c r="KJ112" s="29"/>
      <c r="KK112" s="29"/>
      <c r="KL112" s="29"/>
      <c r="KM112" s="29"/>
      <c r="KN112" s="29"/>
      <c r="KO112" s="29"/>
      <c r="KP112" s="29"/>
      <c r="KQ112" s="29"/>
      <c r="KR112" s="29"/>
      <c r="KS112" s="29"/>
      <c r="KT112" s="29"/>
      <c r="KU112" s="29"/>
      <c r="KV112" s="29"/>
      <c r="KW112" s="29"/>
      <c r="KX112" s="29"/>
      <c r="KY112" s="29"/>
      <c r="KZ112" s="29"/>
      <c r="LA112" s="29"/>
      <c r="LB112" s="29"/>
      <c r="LC112" s="29"/>
      <c r="LD112" s="29"/>
      <c r="LE112" s="29"/>
      <c r="LF112" s="29"/>
      <c r="LG112" s="29"/>
      <c r="LH112" s="29"/>
      <c r="LI112" s="29"/>
      <c r="LJ112" s="29"/>
      <c r="LK112" s="29"/>
      <c r="LL112" s="29"/>
      <c r="LM112" s="29"/>
      <c r="LN112" s="29"/>
      <c r="LO112" s="29"/>
      <c r="LP112" s="29"/>
      <c r="LQ112" s="29"/>
      <c r="LR112" s="29"/>
      <c r="LS112" s="29"/>
      <c r="LT112" s="29"/>
      <c r="LU112" s="29"/>
      <c r="LV112" s="29"/>
      <c r="LW112" s="29"/>
      <c r="LX112" s="29"/>
      <c r="LY112" s="29"/>
      <c r="LZ112" s="29"/>
      <c r="MA112" s="29"/>
      <c r="MB112" s="29"/>
      <c r="MC112" s="29"/>
      <c r="MD112" s="29"/>
      <c r="ME112" s="29"/>
      <c r="MF112" s="29"/>
      <c r="MG112" s="29"/>
      <c r="MH112" s="29"/>
      <c r="MI112" s="29"/>
      <c r="MJ112" s="29"/>
      <c r="MK112" s="29"/>
      <c r="ML112" s="29"/>
      <c r="MM112" s="29"/>
      <c r="MN112" s="29"/>
      <c r="MO112" s="29"/>
      <c r="MP112" s="29"/>
      <c r="MQ112" s="29"/>
      <c r="MR112" s="29"/>
      <c r="MS112" s="29"/>
      <c r="MT112" s="29"/>
      <c r="MU112" s="29"/>
      <c r="MV112" s="29"/>
      <c r="MW112" s="29"/>
      <c r="MX112" s="29"/>
      <c r="MY112" s="29"/>
      <c r="MZ112" s="29"/>
      <c r="NA112" s="29"/>
      <c r="NB112" s="29"/>
      <c r="NC112" s="29"/>
      <c r="ND112" s="29"/>
      <c r="NE112" s="29"/>
      <c r="NF112" s="29"/>
      <c r="NG112" s="29"/>
      <c r="NH112" s="29"/>
      <c r="NI112" s="29"/>
      <c r="NJ112" s="29"/>
      <c r="NK112" s="29"/>
      <c r="NL112" s="29"/>
      <c r="NM112" s="29"/>
      <c r="NN112" s="29"/>
      <c r="NO112" s="29"/>
      <c r="NP112" s="29"/>
      <c r="NQ112" s="29"/>
      <c r="NR112" s="29"/>
      <c r="NS112" s="29"/>
      <c r="NT112" s="29"/>
      <c r="NU112" s="29"/>
      <c r="NV112" s="29"/>
      <c r="NW112" s="29"/>
      <c r="NX112" s="29"/>
      <c r="NY112" s="29"/>
      <c r="NZ112" s="29"/>
      <c r="OA112" s="29"/>
      <c r="OB112" s="29"/>
      <c r="OC112" s="29"/>
      <c r="OD112" s="29"/>
      <c r="OE112" s="29"/>
      <c r="OF112" s="29"/>
      <c r="OG112" s="29"/>
      <c r="OH112" s="29"/>
      <c r="OI112" s="29"/>
      <c r="OJ112" s="29"/>
      <c r="OK112" s="29"/>
      <c r="OL112" s="29"/>
      <c r="OM112" s="29"/>
      <c r="ON112" s="29"/>
      <c r="OO112" s="29"/>
      <c r="OP112" s="29"/>
      <c r="OQ112" s="29"/>
      <c r="OR112" s="29"/>
      <c r="OS112" s="29"/>
      <c r="OT112" s="29"/>
      <c r="OU112" s="29"/>
      <c r="OV112" s="29"/>
      <c r="OW112" s="29"/>
      <c r="OX112" s="29"/>
      <c r="OY112" s="29"/>
      <c r="OZ112" s="29"/>
      <c r="PA112" s="29"/>
      <c r="PB112" s="29"/>
      <c r="PC112" s="29"/>
      <c r="PD112" s="29"/>
      <c r="PE112" s="29"/>
      <c r="PF112" s="29"/>
      <c r="PG112" s="29"/>
      <c r="PH112" s="29"/>
      <c r="PI112" s="29"/>
      <c r="PJ112" s="29"/>
      <c r="PK112" s="29"/>
      <c r="PL112" s="29"/>
      <c r="PM112" s="29"/>
      <c r="PN112" s="29"/>
      <c r="PO112" s="29"/>
      <c r="PP112" s="29"/>
      <c r="PQ112" s="29"/>
      <c r="PR112" s="29"/>
      <c r="PS112" s="29"/>
      <c r="PT112" s="29"/>
      <c r="PU112" s="29"/>
      <c r="PV112" s="29"/>
      <c r="PW112" s="29"/>
      <c r="PX112" s="29"/>
      <c r="PY112" s="29"/>
      <c r="PZ112" s="29"/>
      <c r="QA112" s="29"/>
      <c r="QB112" s="29"/>
      <c r="QC112" s="29"/>
      <c r="QD112" s="29"/>
      <c r="QE112" s="29"/>
      <c r="QF112" s="29"/>
      <c r="QG112" s="29"/>
      <c r="QH112" s="29"/>
      <c r="QI112" s="29"/>
      <c r="QJ112" s="29"/>
      <c r="QK112" s="29"/>
      <c r="QL112" s="29"/>
      <c r="QM112" s="29"/>
      <c r="QN112" s="29"/>
      <c r="QO112" s="29"/>
      <c r="QP112" s="29"/>
      <c r="QQ112" s="29"/>
      <c r="QR112" s="29"/>
      <c r="QS112" s="29"/>
      <c r="QT112" s="29"/>
      <c r="QU112" s="29"/>
      <c r="QV112" s="29"/>
      <c r="QW112" s="29"/>
      <c r="QX112" s="29"/>
      <c r="QY112" s="29"/>
      <c r="QZ112" s="29"/>
      <c r="RA112" s="29"/>
      <c r="RB112" s="29"/>
      <c r="RC112" s="29"/>
      <c r="RD112" s="29"/>
      <c r="RE112" s="29"/>
      <c r="RF112" s="29"/>
      <c r="RG112" s="29"/>
      <c r="RH112" s="29"/>
      <c r="RI112" s="29"/>
      <c r="RJ112" s="29"/>
      <c r="RK112" s="29"/>
      <c r="RL112" s="29"/>
    </row>
    <row r="113" spans="1:480" s="30" customFormat="1" ht="78.75" customHeight="1" x14ac:dyDescent="0.25">
      <c r="A113" s="34" t="s">
        <v>50</v>
      </c>
      <c r="B113" s="34" t="s">
        <v>57</v>
      </c>
      <c r="C113" s="34" t="s">
        <v>19</v>
      </c>
      <c r="D113" s="37" t="s">
        <v>246</v>
      </c>
      <c r="E113" s="26" t="s">
        <v>52</v>
      </c>
      <c r="F113" s="27" t="s">
        <v>18</v>
      </c>
      <c r="G113" s="28">
        <v>0.25</v>
      </c>
      <c r="H113" s="76">
        <v>45570</v>
      </c>
      <c r="I113" s="28">
        <v>0</v>
      </c>
      <c r="J113" s="28">
        <v>0</v>
      </c>
      <c r="K113" s="247">
        <v>4937.07</v>
      </c>
      <c r="L113" s="28">
        <v>0</v>
      </c>
      <c r="M113" s="28">
        <v>0</v>
      </c>
      <c r="N113" s="52"/>
      <c r="O113" s="52"/>
      <c r="P113" s="52"/>
      <c r="Q113" s="159"/>
      <c r="R113" s="29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  <c r="AF113" s="29"/>
      <c r="AG113" s="29"/>
      <c r="AH113" s="29"/>
      <c r="AI113" s="29"/>
      <c r="AJ113" s="29"/>
      <c r="AK113" s="29"/>
      <c r="AL113" s="29"/>
      <c r="AM113" s="29"/>
      <c r="AN113" s="29"/>
      <c r="AO113" s="29"/>
      <c r="AP113" s="29"/>
      <c r="AQ113" s="29"/>
      <c r="AR113" s="29"/>
      <c r="AS113" s="29"/>
      <c r="AT113" s="29"/>
      <c r="AU113" s="29"/>
      <c r="AV113" s="29"/>
      <c r="AW113" s="29"/>
      <c r="AX113" s="29"/>
      <c r="AY113" s="29"/>
      <c r="AZ113" s="29"/>
      <c r="BA113" s="29"/>
      <c r="BB113" s="29"/>
      <c r="BC113" s="29"/>
      <c r="BD113" s="29"/>
      <c r="BE113" s="29"/>
      <c r="BF113" s="29"/>
      <c r="BG113" s="29"/>
      <c r="BH113" s="29"/>
      <c r="BI113" s="29"/>
      <c r="BJ113" s="29"/>
      <c r="BK113" s="29"/>
      <c r="BL113" s="29"/>
      <c r="BM113" s="29"/>
      <c r="BN113" s="29"/>
      <c r="BO113" s="29"/>
      <c r="BP113" s="29"/>
      <c r="BQ113" s="29"/>
      <c r="BR113" s="29"/>
      <c r="BS113" s="29"/>
      <c r="BT113" s="29"/>
      <c r="BU113" s="29"/>
      <c r="BV113" s="29"/>
      <c r="BW113" s="29"/>
      <c r="BX113" s="29"/>
      <c r="BY113" s="29"/>
      <c r="BZ113" s="29"/>
      <c r="CA113" s="29"/>
      <c r="CB113" s="29"/>
      <c r="CC113" s="29"/>
      <c r="CD113" s="29"/>
      <c r="CE113" s="29"/>
      <c r="CF113" s="29"/>
      <c r="CG113" s="29"/>
      <c r="CH113" s="29"/>
      <c r="CI113" s="29"/>
      <c r="CJ113" s="29"/>
      <c r="CK113" s="29"/>
      <c r="CL113" s="29"/>
      <c r="CM113" s="29"/>
      <c r="CN113" s="29"/>
      <c r="CO113" s="29"/>
      <c r="CP113" s="29"/>
      <c r="CQ113" s="29"/>
      <c r="CR113" s="29"/>
      <c r="CS113" s="29"/>
      <c r="CT113" s="29"/>
      <c r="CU113" s="29"/>
      <c r="CV113" s="29"/>
      <c r="CW113" s="29"/>
      <c r="CX113" s="29"/>
      <c r="CY113" s="29"/>
      <c r="CZ113" s="29"/>
      <c r="DA113" s="29"/>
      <c r="DB113" s="29"/>
      <c r="DC113" s="29"/>
      <c r="DD113" s="29"/>
      <c r="DE113" s="29"/>
      <c r="DF113" s="29"/>
      <c r="DG113" s="29"/>
      <c r="DH113" s="29"/>
      <c r="DI113" s="29"/>
      <c r="DJ113" s="29"/>
      <c r="DK113" s="29"/>
      <c r="DL113" s="29"/>
      <c r="DM113" s="29"/>
      <c r="DN113" s="29"/>
      <c r="DO113" s="29"/>
      <c r="DP113" s="29"/>
      <c r="DQ113" s="29"/>
      <c r="DR113" s="29"/>
      <c r="DS113" s="29"/>
      <c r="DT113" s="29"/>
      <c r="DU113" s="29"/>
      <c r="DV113" s="29"/>
      <c r="DW113" s="29"/>
      <c r="DX113" s="29"/>
      <c r="DY113" s="29"/>
      <c r="DZ113" s="29"/>
      <c r="EA113" s="29"/>
      <c r="EB113" s="29"/>
      <c r="EC113" s="29"/>
      <c r="ED113" s="29"/>
      <c r="EE113" s="29"/>
      <c r="EF113" s="29"/>
      <c r="EG113" s="29"/>
      <c r="EH113" s="29"/>
      <c r="EI113" s="29"/>
      <c r="EJ113" s="29"/>
      <c r="EK113" s="29"/>
      <c r="EL113" s="29"/>
      <c r="EM113" s="29"/>
      <c r="EN113" s="29"/>
      <c r="EO113" s="29"/>
      <c r="EP113" s="29"/>
      <c r="EQ113" s="29"/>
      <c r="ER113" s="29"/>
      <c r="ES113" s="29"/>
      <c r="ET113" s="29"/>
      <c r="EU113" s="29"/>
      <c r="EV113" s="29"/>
      <c r="EW113" s="29"/>
      <c r="EX113" s="29"/>
      <c r="EY113" s="29"/>
      <c r="EZ113" s="29"/>
      <c r="FA113" s="29"/>
      <c r="FB113" s="29"/>
      <c r="FC113" s="29"/>
      <c r="FD113" s="29"/>
      <c r="FE113" s="29"/>
      <c r="FF113" s="29"/>
      <c r="FG113" s="29"/>
      <c r="FH113" s="29"/>
      <c r="FI113" s="29"/>
      <c r="FJ113" s="29"/>
      <c r="FK113" s="29"/>
      <c r="FL113" s="29"/>
      <c r="FM113" s="29"/>
      <c r="FN113" s="29"/>
      <c r="FO113" s="29"/>
      <c r="FP113" s="29"/>
      <c r="FQ113" s="29"/>
      <c r="FR113" s="29"/>
      <c r="FS113" s="29"/>
      <c r="FT113" s="29"/>
      <c r="FU113" s="29"/>
      <c r="FV113" s="29"/>
      <c r="FW113" s="29"/>
      <c r="FX113" s="29"/>
      <c r="FY113" s="29"/>
      <c r="FZ113" s="29"/>
      <c r="GA113" s="29"/>
      <c r="GB113" s="29"/>
      <c r="GC113" s="29"/>
      <c r="GD113" s="29"/>
      <c r="GE113" s="29"/>
      <c r="GF113" s="29"/>
      <c r="GG113" s="29"/>
      <c r="GH113" s="29"/>
      <c r="GI113" s="29"/>
      <c r="GJ113" s="29"/>
      <c r="GK113" s="29"/>
      <c r="GL113" s="29"/>
      <c r="GM113" s="29"/>
      <c r="GN113" s="29"/>
      <c r="GO113" s="29"/>
      <c r="GP113" s="29"/>
      <c r="GQ113" s="29"/>
      <c r="GR113" s="29"/>
      <c r="GS113" s="29"/>
      <c r="GT113" s="29"/>
      <c r="GU113" s="29"/>
      <c r="GV113" s="29"/>
      <c r="GW113" s="29"/>
      <c r="GX113" s="29"/>
      <c r="GY113" s="29"/>
      <c r="GZ113" s="29"/>
      <c r="HA113" s="29"/>
      <c r="HB113" s="29"/>
      <c r="HC113" s="29"/>
      <c r="HD113" s="29"/>
      <c r="HE113" s="29"/>
      <c r="HF113" s="29"/>
      <c r="HG113" s="29"/>
      <c r="HH113" s="29"/>
      <c r="HI113" s="29"/>
      <c r="HJ113" s="29"/>
      <c r="HK113" s="29"/>
      <c r="HL113" s="29"/>
      <c r="HM113" s="29"/>
      <c r="HN113" s="29"/>
      <c r="HO113" s="29"/>
      <c r="HP113" s="29"/>
      <c r="HQ113" s="29"/>
      <c r="HR113" s="29"/>
      <c r="HS113" s="29"/>
      <c r="HT113" s="29"/>
      <c r="HU113" s="29"/>
      <c r="HV113" s="29"/>
      <c r="HW113" s="29"/>
      <c r="HX113" s="29"/>
      <c r="HY113" s="29"/>
      <c r="HZ113" s="29"/>
      <c r="IA113" s="29"/>
      <c r="IB113" s="29"/>
      <c r="IC113" s="29"/>
      <c r="ID113" s="29"/>
      <c r="IE113" s="29"/>
      <c r="IF113" s="29"/>
      <c r="IG113" s="29"/>
      <c r="IH113" s="29"/>
      <c r="II113" s="29"/>
      <c r="IJ113" s="29"/>
      <c r="IK113" s="29"/>
      <c r="IL113" s="29"/>
      <c r="IM113" s="29"/>
      <c r="IN113" s="29"/>
      <c r="IO113" s="29"/>
      <c r="IP113" s="29"/>
      <c r="IQ113" s="29"/>
      <c r="IR113" s="29"/>
      <c r="IS113" s="29"/>
      <c r="IT113" s="29"/>
      <c r="IU113" s="29"/>
      <c r="IV113" s="29"/>
      <c r="IW113" s="29"/>
      <c r="IX113" s="29"/>
      <c r="IY113" s="29"/>
      <c r="IZ113" s="29"/>
      <c r="JA113" s="29"/>
      <c r="JB113" s="29"/>
      <c r="JC113" s="29"/>
      <c r="JD113" s="29"/>
      <c r="JE113" s="29"/>
      <c r="JF113" s="29"/>
      <c r="JG113" s="29"/>
      <c r="JH113" s="29"/>
      <c r="JI113" s="29"/>
      <c r="JJ113" s="29"/>
      <c r="JK113" s="29"/>
      <c r="JL113" s="29"/>
      <c r="JM113" s="29"/>
      <c r="JN113" s="29"/>
      <c r="JO113" s="29"/>
      <c r="JP113" s="29"/>
      <c r="JQ113" s="29"/>
      <c r="JR113" s="29"/>
      <c r="JS113" s="29"/>
      <c r="JT113" s="29"/>
      <c r="JU113" s="29"/>
      <c r="JV113" s="29"/>
      <c r="JW113" s="29"/>
      <c r="JX113" s="29"/>
      <c r="JY113" s="29"/>
      <c r="JZ113" s="29"/>
      <c r="KA113" s="29"/>
      <c r="KB113" s="29"/>
      <c r="KC113" s="29"/>
      <c r="KD113" s="29"/>
      <c r="KE113" s="29"/>
      <c r="KF113" s="29"/>
      <c r="KG113" s="29"/>
      <c r="KH113" s="29"/>
      <c r="KI113" s="29"/>
      <c r="KJ113" s="29"/>
      <c r="KK113" s="29"/>
      <c r="KL113" s="29"/>
      <c r="KM113" s="29"/>
      <c r="KN113" s="29"/>
      <c r="KO113" s="29"/>
      <c r="KP113" s="29"/>
      <c r="KQ113" s="29"/>
      <c r="KR113" s="29"/>
      <c r="KS113" s="29"/>
      <c r="KT113" s="29"/>
      <c r="KU113" s="29"/>
      <c r="KV113" s="29"/>
      <c r="KW113" s="29"/>
      <c r="KX113" s="29"/>
      <c r="KY113" s="29"/>
      <c r="KZ113" s="29"/>
      <c r="LA113" s="29"/>
      <c r="LB113" s="29"/>
      <c r="LC113" s="29"/>
      <c r="LD113" s="29"/>
      <c r="LE113" s="29"/>
      <c r="LF113" s="29"/>
      <c r="LG113" s="29"/>
      <c r="LH113" s="29"/>
      <c r="LI113" s="29"/>
      <c r="LJ113" s="29"/>
      <c r="LK113" s="29"/>
      <c r="LL113" s="29"/>
      <c r="LM113" s="29"/>
      <c r="LN113" s="29"/>
      <c r="LO113" s="29"/>
      <c r="LP113" s="29"/>
      <c r="LQ113" s="29"/>
      <c r="LR113" s="29"/>
      <c r="LS113" s="29"/>
      <c r="LT113" s="29"/>
      <c r="LU113" s="29"/>
      <c r="LV113" s="29"/>
      <c r="LW113" s="29"/>
      <c r="LX113" s="29"/>
      <c r="LY113" s="29"/>
      <c r="LZ113" s="29"/>
      <c r="MA113" s="29"/>
      <c r="MB113" s="29"/>
      <c r="MC113" s="29"/>
      <c r="MD113" s="29"/>
      <c r="ME113" s="29"/>
      <c r="MF113" s="29"/>
      <c r="MG113" s="29"/>
      <c r="MH113" s="29"/>
      <c r="MI113" s="29"/>
      <c r="MJ113" s="29"/>
      <c r="MK113" s="29"/>
      <c r="ML113" s="29"/>
      <c r="MM113" s="29"/>
      <c r="MN113" s="29"/>
      <c r="MO113" s="29"/>
      <c r="MP113" s="29"/>
      <c r="MQ113" s="29"/>
      <c r="MR113" s="29"/>
      <c r="MS113" s="29"/>
      <c r="MT113" s="29"/>
      <c r="MU113" s="29"/>
      <c r="MV113" s="29"/>
      <c r="MW113" s="29"/>
      <c r="MX113" s="29"/>
      <c r="MY113" s="29"/>
      <c r="MZ113" s="29"/>
      <c r="NA113" s="29"/>
      <c r="NB113" s="29"/>
      <c r="NC113" s="29"/>
      <c r="ND113" s="29"/>
      <c r="NE113" s="29"/>
      <c r="NF113" s="29"/>
      <c r="NG113" s="29"/>
      <c r="NH113" s="29"/>
      <c r="NI113" s="29"/>
      <c r="NJ113" s="29"/>
      <c r="NK113" s="29"/>
      <c r="NL113" s="29"/>
      <c r="NM113" s="29"/>
      <c r="NN113" s="29"/>
      <c r="NO113" s="29"/>
      <c r="NP113" s="29"/>
      <c r="NQ113" s="29"/>
      <c r="NR113" s="29"/>
      <c r="NS113" s="29"/>
      <c r="NT113" s="29"/>
      <c r="NU113" s="29"/>
      <c r="NV113" s="29"/>
      <c r="NW113" s="29"/>
      <c r="NX113" s="29"/>
      <c r="NY113" s="29"/>
      <c r="NZ113" s="29"/>
      <c r="OA113" s="29"/>
      <c r="OB113" s="29"/>
      <c r="OC113" s="29"/>
      <c r="OD113" s="29"/>
      <c r="OE113" s="29"/>
      <c r="OF113" s="29"/>
      <c r="OG113" s="29"/>
      <c r="OH113" s="29"/>
      <c r="OI113" s="29"/>
      <c r="OJ113" s="29"/>
      <c r="OK113" s="29"/>
      <c r="OL113" s="29"/>
      <c r="OM113" s="29"/>
      <c r="ON113" s="29"/>
      <c r="OO113" s="29"/>
      <c r="OP113" s="29"/>
      <c r="OQ113" s="29"/>
      <c r="OR113" s="29"/>
      <c r="OS113" s="29"/>
      <c r="OT113" s="29"/>
      <c r="OU113" s="29"/>
      <c r="OV113" s="29"/>
      <c r="OW113" s="29"/>
      <c r="OX113" s="29"/>
      <c r="OY113" s="29"/>
      <c r="OZ113" s="29"/>
      <c r="PA113" s="29"/>
      <c r="PB113" s="29"/>
      <c r="PC113" s="29"/>
      <c r="PD113" s="29"/>
      <c r="PE113" s="29"/>
      <c r="PF113" s="29"/>
      <c r="PG113" s="29"/>
      <c r="PH113" s="29"/>
      <c r="PI113" s="29"/>
      <c r="PJ113" s="29"/>
      <c r="PK113" s="29"/>
      <c r="PL113" s="29"/>
      <c r="PM113" s="29"/>
      <c r="PN113" s="29"/>
      <c r="PO113" s="29"/>
      <c r="PP113" s="29"/>
      <c r="PQ113" s="29"/>
      <c r="PR113" s="29"/>
      <c r="PS113" s="29"/>
      <c r="PT113" s="29"/>
      <c r="PU113" s="29"/>
      <c r="PV113" s="29"/>
      <c r="PW113" s="29"/>
      <c r="PX113" s="29"/>
      <c r="PY113" s="29"/>
      <c r="PZ113" s="29"/>
      <c r="QA113" s="29"/>
      <c r="QB113" s="29"/>
      <c r="QC113" s="29"/>
      <c r="QD113" s="29"/>
      <c r="QE113" s="29"/>
      <c r="QF113" s="29"/>
      <c r="QG113" s="29"/>
      <c r="QH113" s="29"/>
      <c r="QI113" s="29"/>
      <c r="QJ113" s="29"/>
      <c r="QK113" s="29"/>
      <c r="QL113" s="29"/>
      <c r="QM113" s="29"/>
      <c r="QN113" s="29"/>
      <c r="QO113" s="29"/>
      <c r="QP113" s="29"/>
      <c r="QQ113" s="29"/>
      <c r="QR113" s="29"/>
      <c r="QS113" s="29"/>
      <c r="QT113" s="29"/>
      <c r="QU113" s="29"/>
      <c r="QV113" s="29"/>
      <c r="QW113" s="29"/>
      <c r="QX113" s="29"/>
      <c r="QY113" s="29"/>
      <c r="QZ113" s="29"/>
      <c r="RA113" s="29"/>
      <c r="RB113" s="29"/>
      <c r="RC113" s="29"/>
      <c r="RD113" s="29"/>
      <c r="RE113" s="29"/>
      <c r="RF113" s="29"/>
      <c r="RG113" s="29"/>
      <c r="RH113" s="29"/>
      <c r="RI113" s="29"/>
      <c r="RJ113" s="29"/>
      <c r="RK113" s="29"/>
      <c r="RL113" s="29"/>
    </row>
    <row r="114" spans="1:480" s="30" customFormat="1" ht="78.75" customHeight="1" x14ac:dyDescent="0.25">
      <c r="A114" s="34" t="s">
        <v>50</v>
      </c>
      <c r="B114" s="34" t="s">
        <v>57</v>
      </c>
      <c r="C114" s="34" t="s">
        <v>19</v>
      </c>
      <c r="D114" s="26" t="s">
        <v>239</v>
      </c>
      <c r="E114" s="26" t="s">
        <v>52</v>
      </c>
      <c r="F114" s="27" t="s">
        <v>18</v>
      </c>
      <c r="G114" s="33">
        <v>0.21</v>
      </c>
      <c r="H114" s="135">
        <v>45614</v>
      </c>
      <c r="I114" s="28">
        <v>0</v>
      </c>
      <c r="J114" s="28">
        <v>0</v>
      </c>
      <c r="K114" s="242">
        <v>3924.3</v>
      </c>
      <c r="L114" s="28">
        <v>0</v>
      </c>
      <c r="M114" s="28">
        <v>0</v>
      </c>
      <c r="N114" s="52"/>
      <c r="O114" s="52"/>
      <c r="P114" s="52"/>
      <c r="Q114" s="159"/>
      <c r="R114" s="2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  <c r="AF114" s="29"/>
      <c r="AG114" s="29"/>
      <c r="AH114" s="29"/>
      <c r="AI114" s="29"/>
      <c r="AJ114" s="29"/>
      <c r="AK114" s="29"/>
      <c r="AL114" s="29"/>
      <c r="AM114" s="29"/>
      <c r="AN114" s="29"/>
      <c r="AO114" s="29"/>
      <c r="AP114" s="29"/>
      <c r="AQ114" s="29"/>
      <c r="AR114" s="29"/>
      <c r="AS114" s="29"/>
      <c r="AT114" s="29"/>
      <c r="AU114" s="29"/>
      <c r="AV114" s="29"/>
      <c r="AW114" s="29"/>
      <c r="AX114" s="29"/>
      <c r="AY114" s="29"/>
      <c r="AZ114" s="29"/>
      <c r="BA114" s="29"/>
      <c r="BB114" s="29"/>
      <c r="BC114" s="29"/>
      <c r="BD114" s="29"/>
      <c r="BE114" s="29"/>
      <c r="BF114" s="29"/>
      <c r="BG114" s="29"/>
      <c r="BH114" s="29"/>
      <c r="BI114" s="29"/>
      <c r="BJ114" s="29"/>
      <c r="BK114" s="29"/>
      <c r="BL114" s="29"/>
      <c r="BM114" s="29"/>
      <c r="BN114" s="29"/>
      <c r="BO114" s="29"/>
      <c r="BP114" s="29"/>
      <c r="BQ114" s="29"/>
      <c r="BR114" s="29"/>
      <c r="BS114" s="29"/>
      <c r="BT114" s="29"/>
      <c r="BU114" s="29"/>
      <c r="BV114" s="29"/>
      <c r="BW114" s="29"/>
      <c r="BX114" s="29"/>
      <c r="BY114" s="29"/>
      <c r="BZ114" s="29"/>
      <c r="CA114" s="29"/>
      <c r="CB114" s="29"/>
      <c r="CC114" s="29"/>
      <c r="CD114" s="29"/>
      <c r="CE114" s="29"/>
      <c r="CF114" s="29"/>
      <c r="CG114" s="29"/>
      <c r="CH114" s="29"/>
      <c r="CI114" s="29"/>
      <c r="CJ114" s="29"/>
      <c r="CK114" s="29"/>
      <c r="CL114" s="29"/>
      <c r="CM114" s="29"/>
      <c r="CN114" s="29"/>
      <c r="CO114" s="29"/>
      <c r="CP114" s="29"/>
      <c r="CQ114" s="29"/>
      <c r="CR114" s="29"/>
      <c r="CS114" s="29"/>
      <c r="CT114" s="29"/>
      <c r="CU114" s="29"/>
      <c r="CV114" s="29"/>
      <c r="CW114" s="29"/>
      <c r="CX114" s="29"/>
      <c r="CY114" s="29"/>
      <c r="CZ114" s="29"/>
      <c r="DA114" s="29"/>
      <c r="DB114" s="29"/>
      <c r="DC114" s="29"/>
      <c r="DD114" s="29"/>
      <c r="DE114" s="29"/>
      <c r="DF114" s="29"/>
      <c r="DG114" s="29"/>
      <c r="DH114" s="29"/>
      <c r="DI114" s="29"/>
      <c r="DJ114" s="29"/>
      <c r="DK114" s="29"/>
      <c r="DL114" s="29"/>
      <c r="DM114" s="29"/>
      <c r="DN114" s="29"/>
      <c r="DO114" s="29"/>
      <c r="DP114" s="29"/>
      <c r="DQ114" s="29"/>
      <c r="DR114" s="29"/>
      <c r="DS114" s="29"/>
      <c r="DT114" s="29"/>
      <c r="DU114" s="29"/>
      <c r="DV114" s="29"/>
      <c r="DW114" s="29"/>
      <c r="DX114" s="29"/>
      <c r="DY114" s="29"/>
      <c r="DZ114" s="29"/>
      <c r="EA114" s="29"/>
      <c r="EB114" s="29"/>
      <c r="EC114" s="29"/>
      <c r="ED114" s="29"/>
      <c r="EE114" s="29"/>
      <c r="EF114" s="29"/>
      <c r="EG114" s="29"/>
      <c r="EH114" s="29"/>
      <c r="EI114" s="29"/>
      <c r="EJ114" s="29"/>
      <c r="EK114" s="29"/>
      <c r="EL114" s="29"/>
      <c r="EM114" s="29"/>
      <c r="EN114" s="29"/>
      <c r="EO114" s="29"/>
      <c r="EP114" s="29"/>
      <c r="EQ114" s="29"/>
      <c r="ER114" s="29"/>
      <c r="ES114" s="29"/>
      <c r="ET114" s="29"/>
      <c r="EU114" s="29"/>
      <c r="EV114" s="29"/>
      <c r="EW114" s="29"/>
      <c r="EX114" s="29"/>
      <c r="EY114" s="29"/>
      <c r="EZ114" s="29"/>
      <c r="FA114" s="29"/>
      <c r="FB114" s="29"/>
      <c r="FC114" s="29"/>
      <c r="FD114" s="29"/>
      <c r="FE114" s="29"/>
      <c r="FF114" s="29"/>
      <c r="FG114" s="29"/>
      <c r="FH114" s="29"/>
      <c r="FI114" s="29"/>
      <c r="FJ114" s="29"/>
      <c r="FK114" s="29"/>
      <c r="FL114" s="29"/>
      <c r="FM114" s="29"/>
      <c r="FN114" s="29"/>
      <c r="FO114" s="29"/>
      <c r="FP114" s="29"/>
      <c r="FQ114" s="29"/>
      <c r="FR114" s="29"/>
      <c r="FS114" s="29"/>
      <c r="FT114" s="29"/>
      <c r="FU114" s="29"/>
      <c r="FV114" s="29"/>
      <c r="FW114" s="29"/>
      <c r="FX114" s="29"/>
      <c r="FY114" s="29"/>
      <c r="FZ114" s="29"/>
      <c r="GA114" s="29"/>
      <c r="GB114" s="29"/>
      <c r="GC114" s="29"/>
      <c r="GD114" s="29"/>
      <c r="GE114" s="29"/>
      <c r="GF114" s="29"/>
      <c r="GG114" s="29"/>
      <c r="GH114" s="29"/>
      <c r="GI114" s="29"/>
      <c r="GJ114" s="29"/>
      <c r="GK114" s="29"/>
      <c r="GL114" s="29"/>
      <c r="GM114" s="29"/>
      <c r="GN114" s="29"/>
      <c r="GO114" s="29"/>
      <c r="GP114" s="29"/>
      <c r="GQ114" s="29"/>
      <c r="GR114" s="29"/>
      <c r="GS114" s="29"/>
      <c r="GT114" s="29"/>
      <c r="GU114" s="29"/>
      <c r="GV114" s="29"/>
      <c r="GW114" s="29"/>
      <c r="GX114" s="29"/>
      <c r="GY114" s="29"/>
      <c r="GZ114" s="29"/>
      <c r="HA114" s="29"/>
      <c r="HB114" s="29"/>
      <c r="HC114" s="29"/>
      <c r="HD114" s="29"/>
      <c r="HE114" s="29"/>
      <c r="HF114" s="29"/>
      <c r="HG114" s="29"/>
      <c r="HH114" s="29"/>
      <c r="HI114" s="29"/>
      <c r="HJ114" s="29"/>
      <c r="HK114" s="29"/>
      <c r="HL114" s="29"/>
      <c r="HM114" s="29"/>
      <c r="HN114" s="29"/>
      <c r="HO114" s="29"/>
      <c r="HP114" s="29"/>
      <c r="HQ114" s="29"/>
      <c r="HR114" s="29"/>
      <c r="HS114" s="29"/>
      <c r="HT114" s="29"/>
      <c r="HU114" s="29"/>
      <c r="HV114" s="29"/>
      <c r="HW114" s="29"/>
      <c r="HX114" s="29"/>
      <c r="HY114" s="29"/>
      <c r="HZ114" s="29"/>
      <c r="IA114" s="29"/>
      <c r="IB114" s="29"/>
      <c r="IC114" s="29"/>
      <c r="ID114" s="29"/>
      <c r="IE114" s="29"/>
      <c r="IF114" s="29"/>
      <c r="IG114" s="29"/>
      <c r="IH114" s="29"/>
      <c r="II114" s="29"/>
      <c r="IJ114" s="29"/>
      <c r="IK114" s="29"/>
      <c r="IL114" s="29"/>
      <c r="IM114" s="29"/>
      <c r="IN114" s="29"/>
      <c r="IO114" s="29"/>
      <c r="IP114" s="29"/>
      <c r="IQ114" s="29"/>
      <c r="IR114" s="29"/>
      <c r="IS114" s="29"/>
      <c r="IT114" s="29"/>
      <c r="IU114" s="29"/>
      <c r="IV114" s="29"/>
      <c r="IW114" s="29"/>
      <c r="IX114" s="29"/>
      <c r="IY114" s="29"/>
      <c r="IZ114" s="29"/>
      <c r="JA114" s="29"/>
      <c r="JB114" s="29"/>
      <c r="JC114" s="29"/>
      <c r="JD114" s="29"/>
      <c r="JE114" s="29"/>
      <c r="JF114" s="29"/>
      <c r="JG114" s="29"/>
      <c r="JH114" s="29"/>
      <c r="JI114" s="29"/>
      <c r="JJ114" s="29"/>
      <c r="JK114" s="29"/>
      <c r="JL114" s="29"/>
      <c r="JM114" s="29"/>
      <c r="JN114" s="29"/>
      <c r="JO114" s="29"/>
      <c r="JP114" s="29"/>
      <c r="JQ114" s="29"/>
      <c r="JR114" s="29"/>
      <c r="JS114" s="29"/>
      <c r="JT114" s="29"/>
      <c r="JU114" s="29"/>
      <c r="JV114" s="29"/>
      <c r="JW114" s="29"/>
      <c r="JX114" s="29"/>
      <c r="JY114" s="29"/>
      <c r="JZ114" s="29"/>
      <c r="KA114" s="29"/>
      <c r="KB114" s="29"/>
      <c r="KC114" s="29"/>
      <c r="KD114" s="29"/>
      <c r="KE114" s="29"/>
      <c r="KF114" s="29"/>
      <c r="KG114" s="29"/>
      <c r="KH114" s="29"/>
      <c r="KI114" s="29"/>
      <c r="KJ114" s="29"/>
      <c r="KK114" s="29"/>
      <c r="KL114" s="29"/>
      <c r="KM114" s="29"/>
      <c r="KN114" s="29"/>
      <c r="KO114" s="29"/>
      <c r="KP114" s="29"/>
      <c r="KQ114" s="29"/>
      <c r="KR114" s="29"/>
      <c r="KS114" s="29"/>
      <c r="KT114" s="29"/>
      <c r="KU114" s="29"/>
      <c r="KV114" s="29"/>
      <c r="KW114" s="29"/>
      <c r="KX114" s="29"/>
      <c r="KY114" s="29"/>
      <c r="KZ114" s="29"/>
      <c r="LA114" s="29"/>
      <c r="LB114" s="29"/>
      <c r="LC114" s="29"/>
      <c r="LD114" s="29"/>
      <c r="LE114" s="29"/>
      <c r="LF114" s="29"/>
      <c r="LG114" s="29"/>
      <c r="LH114" s="29"/>
      <c r="LI114" s="29"/>
      <c r="LJ114" s="29"/>
      <c r="LK114" s="29"/>
      <c r="LL114" s="29"/>
      <c r="LM114" s="29"/>
      <c r="LN114" s="29"/>
      <c r="LO114" s="29"/>
      <c r="LP114" s="29"/>
      <c r="LQ114" s="29"/>
      <c r="LR114" s="29"/>
      <c r="LS114" s="29"/>
      <c r="LT114" s="29"/>
      <c r="LU114" s="29"/>
      <c r="LV114" s="29"/>
      <c r="LW114" s="29"/>
      <c r="LX114" s="29"/>
      <c r="LY114" s="29"/>
      <c r="LZ114" s="29"/>
      <c r="MA114" s="29"/>
      <c r="MB114" s="29"/>
      <c r="MC114" s="29"/>
      <c r="MD114" s="29"/>
      <c r="ME114" s="29"/>
      <c r="MF114" s="29"/>
      <c r="MG114" s="29"/>
      <c r="MH114" s="29"/>
      <c r="MI114" s="29"/>
      <c r="MJ114" s="29"/>
      <c r="MK114" s="29"/>
      <c r="ML114" s="29"/>
      <c r="MM114" s="29"/>
      <c r="MN114" s="29"/>
      <c r="MO114" s="29"/>
      <c r="MP114" s="29"/>
      <c r="MQ114" s="29"/>
      <c r="MR114" s="29"/>
      <c r="MS114" s="29"/>
      <c r="MT114" s="29"/>
      <c r="MU114" s="29"/>
      <c r="MV114" s="29"/>
      <c r="MW114" s="29"/>
      <c r="MX114" s="29"/>
      <c r="MY114" s="29"/>
      <c r="MZ114" s="29"/>
      <c r="NA114" s="29"/>
      <c r="NB114" s="29"/>
      <c r="NC114" s="29"/>
      <c r="ND114" s="29"/>
      <c r="NE114" s="29"/>
      <c r="NF114" s="29"/>
      <c r="NG114" s="29"/>
      <c r="NH114" s="29"/>
      <c r="NI114" s="29"/>
      <c r="NJ114" s="29"/>
      <c r="NK114" s="29"/>
      <c r="NL114" s="29"/>
      <c r="NM114" s="29"/>
      <c r="NN114" s="29"/>
      <c r="NO114" s="29"/>
      <c r="NP114" s="29"/>
      <c r="NQ114" s="29"/>
      <c r="NR114" s="29"/>
      <c r="NS114" s="29"/>
      <c r="NT114" s="29"/>
      <c r="NU114" s="29"/>
      <c r="NV114" s="29"/>
      <c r="NW114" s="29"/>
      <c r="NX114" s="29"/>
      <c r="NY114" s="29"/>
      <c r="NZ114" s="29"/>
      <c r="OA114" s="29"/>
      <c r="OB114" s="29"/>
      <c r="OC114" s="29"/>
      <c r="OD114" s="29"/>
      <c r="OE114" s="29"/>
      <c r="OF114" s="29"/>
      <c r="OG114" s="29"/>
      <c r="OH114" s="29"/>
      <c r="OI114" s="29"/>
      <c r="OJ114" s="29"/>
      <c r="OK114" s="29"/>
      <c r="OL114" s="29"/>
      <c r="OM114" s="29"/>
      <c r="ON114" s="29"/>
      <c r="OO114" s="29"/>
      <c r="OP114" s="29"/>
      <c r="OQ114" s="29"/>
      <c r="OR114" s="29"/>
      <c r="OS114" s="29"/>
      <c r="OT114" s="29"/>
      <c r="OU114" s="29"/>
      <c r="OV114" s="29"/>
      <c r="OW114" s="29"/>
      <c r="OX114" s="29"/>
      <c r="OY114" s="29"/>
      <c r="OZ114" s="29"/>
      <c r="PA114" s="29"/>
      <c r="PB114" s="29"/>
      <c r="PC114" s="29"/>
      <c r="PD114" s="29"/>
      <c r="PE114" s="29"/>
      <c r="PF114" s="29"/>
      <c r="PG114" s="29"/>
      <c r="PH114" s="29"/>
      <c r="PI114" s="29"/>
      <c r="PJ114" s="29"/>
      <c r="PK114" s="29"/>
      <c r="PL114" s="29"/>
      <c r="PM114" s="29"/>
      <c r="PN114" s="29"/>
      <c r="PO114" s="29"/>
      <c r="PP114" s="29"/>
      <c r="PQ114" s="29"/>
      <c r="PR114" s="29"/>
      <c r="PS114" s="29"/>
      <c r="PT114" s="29"/>
      <c r="PU114" s="29"/>
      <c r="PV114" s="29"/>
      <c r="PW114" s="29"/>
      <c r="PX114" s="29"/>
      <c r="PY114" s="29"/>
      <c r="PZ114" s="29"/>
      <c r="QA114" s="29"/>
      <c r="QB114" s="29"/>
      <c r="QC114" s="29"/>
      <c r="QD114" s="29"/>
      <c r="QE114" s="29"/>
      <c r="QF114" s="29"/>
      <c r="QG114" s="29"/>
      <c r="QH114" s="29"/>
      <c r="QI114" s="29"/>
      <c r="QJ114" s="29"/>
      <c r="QK114" s="29"/>
      <c r="QL114" s="29"/>
      <c r="QM114" s="29"/>
      <c r="QN114" s="29"/>
      <c r="QO114" s="29"/>
      <c r="QP114" s="29"/>
      <c r="QQ114" s="29"/>
      <c r="QR114" s="29"/>
      <c r="QS114" s="29"/>
      <c r="QT114" s="29"/>
      <c r="QU114" s="29"/>
      <c r="QV114" s="29"/>
      <c r="QW114" s="29"/>
      <c r="QX114" s="29"/>
      <c r="QY114" s="29"/>
      <c r="QZ114" s="29"/>
      <c r="RA114" s="29"/>
      <c r="RB114" s="29"/>
      <c r="RC114" s="29"/>
      <c r="RD114" s="29"/>
      <c r="RE114" s="29"/>
      <c r="RF114" s="29"/>
      <c r="RG114" s="29"/>
      <c r="RH114" s="29"/>
      <c r="RI114" s="29"/>
      <c r="RJ114" s="29"/>
      <c r="RK114" s="29"/>
      <c r="RL114" s="29"/>
    </row>
    <row r="115" spans="1:480" s="30" customFormat="1" ht="78.75" customHeight="1" x14ac:dyDescent="0.25">
      <c r="A115" s="34" t="s">
        <v>50</v>
      </c>
      <c r="B115" s="34" t="s">
        <v>57</v>
      </c>
      <c r="C115" s="34" t="s">
        <v>19</v>
      </c>
      <c r="D115" s="26" t="s">
        <v>240</v>
      </c>
      <c r="E115" s="26" t="s">
        <v>52</v>
      </c>
      <c r="F115" s="27" t="s">
        <v>18</v>
      </c>
      <c r="G115" s="33">
        <v>0.08</v>
      </c>
      <c r="H115" s="135">
        <v>45565</v>
      </c>
      <c r="I115" s="28">
        <v>0</v>
      </c>
      <c r="J115" s="28">
        <v>0</v>
      </c>
      <c r="K115" s="242">
        <v>1902.24</v>
      </c>
      <c r="L115" s="28">
        <v>0</v>
      </c>
      <c r="M115" s="28">
        <v>0</v>
      </c>
      <c r="N115" s="52"/>
      <c r="O115" s="52"/>
      <c r="P115" s="52"/>
      <c r="Q115" s="159"/>
      <c r="R115" s="2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  <c r="AF115" s="29"/>
      <c r="AG115" s="29"/>
      <c r="AH115" s="29"/>
      <c r="AI115" s="29"/>
      <c r="AJ115" s="29"/>
      <c r="AK115" s="29"/>
      <c r="AL115" s="29"/>
      <c r="AM115" s="29"/>
      <c r="AN115" s="29"/>
      <c r="AO115" s="29"/>
      <c r="AP115" s="29"/>
      <c r="AQ115" s="29"/>
      <c r="AR115" s="29"/>
      <c r="AS115" s="29"/>
      <c r="AT115" s="29"/>
      <c r="AU115" s="29"/>
      <c r="AV115" s="29"/>
      <c r="AW115" s="29"/>
      <c r="AX115" s="29"/>
      <c r="AY115" s="29"/>
      <c r="AZ115" s="29"/>
      <c r="BA115" s="29"/>
      <c r="BB115" s="29"/>
      <c r="BC115" s="29"/>
      <c r="BD115" s="29"/>
      <c r="BE115" s="29"/>
      <c r="BF115" s="29"/>
      <c r="BG115" s="29"/>
      <c r="BH115" s="29"/>
      <c r="BI115" s="29"/>
      <c r="BJ115" s="29"/>
      <c r="BK115" s="29"/>
      <c r="BL115" s="29"/>
      <c r="BM115" s="29"/>
      <c r="BN115" s="29"/>
      <c r="BO115" s="29"/>
      <c r="BP115" s="29"/>
      <c r="BQ115" s="29"/>
      <c r="BR115" s="29"/>
      <c r="BS115" s="29"/>
      <c r="BT115" s="29"/>
      <c r="BU115" s="29"/>
      <c r="BV115" s="29"/>
      <c r="BW115" s="29"/>
      <c r="BX115" s="29"/>
      <c r="BY115" s="29"/>
      <c r="BZ115" s="29"/>
      <c r="CA115" s="29"/>
      <c r="CB115" s="29"/>
      <c r="CC115" s="29"/>
      <c r="CD115" s="29"/>
      <c r="CE115" s="29"/>
      <c r="CF115" s="29"/>
      <c r="CG115" s="29"/>
      <c r="CH115" s="29"/>
      <c r="CI115" s="29"/>
      <c r="CJ115" s="29"/>
      <c r="CK115" s="29"/>
      <c r="CL115" s="29"/>
      <c r="CM115" s="29"/>
      <c r="CN115" s="29"/>
      <c r="CO115" s="29"/>
      <c r="CP115" s="29"/>
      <c r="CQ115" s="29"/>
      <c r="CR115" s="29"/>
      <c r="CS115" s="29"/>
      <c r="CT115" s="29"/>
      <c r="CU115" s="29"/>
      <c r="CV115" s="29"/>
      <c r="CW115" s="29"/>
      <c r="CX115" s="29"/>
      <c r="CY115" s="29"/>
      <c r="CZ115" s="29"/>
      <c r="DA115" s="29"/>
      <c r="DB115" s="29"/>
      <c r="DC115" s="29"/>
      <c r="DD115" s="29"/>
      <c r="DE115" s="29"/>
      <c r="DF115" s="29"/>
      <c r="DG115" s="29"/>
      <c r="DH115" s="29"/>
      <c r="DI115" s="29"/>
      <c r="DJ115" s="29"/>
      <c r="DK115" s="29"/>
      <c r="DL115" s="29"/>
      <c r="DM115" s="29"/>
      <c r="DN115" s="29"/>
      <c r="DO115" s="29"/>
      <c r="DP115" s="29"/>
      <c r="DQ115" s="29"/>
      <c r="DR115" s="29"/>
      <c r="DS115" s="29"/>
      <c r="DT115" s="29"/>
      <c r="DU115" s="29"/>
      <c r="DV115" s="29"/>
      <c r="DW115" s="29"/>
      <c r="DX115" s="29"/>
      <c r="DY115" s="29"/>
      <c r="DZ115" s="29"/>
      <c r="EA115" s="29"/>
      <c r="EB115" s="29"/>
      <c r="EC115" s="29"/>
      <c r="ED115" s="29"/>
      <c r="EE115" s="29"/>
      <c r="EF115" s="29"/>
      <c r="EG115" s="29"/>
      <c r="EH115" s="29"/>
      <c r="EI115" s="29"/>
      <c r="EJ115" s="29"/>
      <c r="EK115" s="29"/>
      <c r="EL115" s="29"/>
      <c r="EM115" s="29"/>
      <c r="EN115" s="29"/>
      <c r="EO115" s="29"/>
      <c r="EP115" s="29"/>
      <c r="EQ115" s="29"/>
      <c r="ER115" s="29"/>
      <c r="ES115" s="29"/>
      <c r="ET115" s="29"/>
      <c r="EU115" s="29"/>
      <c r="EV115" s="29"/>
      <c r="EW115" s="29"/>
      <c r="EX115" s="29"/>
      <c r="EY115" s="29"/>
      <c r="EZ115" s="29"/>
      <c r="FA115" s="29"/>
      <c r="FB115" s="29"/>
      <c r="FC115" s="29"/>
      <c r="FD115" s="29"/>
      <c r="FE115" s="29"/>
      <c r="FF115" s="29"/>
      <c r="FG115" s="29"/>
      <c r="FH115" s="29"/>
      <c r="FI115" s="29"/>
      <c r="FJ115" s="29"/>
      <c r="FK115" s="29"/>
      <c r="FL115" s="29"/>
      <c r="FM115" s="29"/>
      <c r="FN115" s="29"/>
      <c r="FO115" s="29"/>
      <c r="FP115" s="29"/>
      <c r="FQ115" s="29"/>
      <c r="FR115" s="29"/>
      <c r="FS115" s="29"/>
      <c r="FT115" s="29"/>
      <c r="FU115" s="29"/>
      <c r="FV115" s="29"/>
      <c r="FW115" s="29"/>
      <c r="FX115" s="29"/>
      <c r="FY115" s="29"/>
      <c r="FZ115" s="29"/>
      <c r="GA115" s="29"/>
      <c r="GB115" s="29"/>
      <c r="GC115" s="29"/>
      <c r="GD115" s="29"/>
      <c r="GE115" s="29"/>
      <c r="GF115" s="29"/>
      <c r="GG115" s="29"/>
      <c r="GH115" s="29"/>
      <c r="GI115" s="29"/>
      <c r="GJ115" s="29"/>
      <c r="GK115" s="29"/>
      <c r="GL115" s="29"/>
      <c r="GM115" s="29"/>
      <c r="GN115" s="29"/>
      <c r="GO115" s="29"/>
      <c r="GP115" s="29"/>
      <c r="GQ115" s="29"/>
      <c r="GR115" s="29"/>
      <c r="GS115" s="29"/>
      <c r="GT115" s="29"/>
      <c r="GU115" s="29"/>
      <c r="GV115" s="29"/>
      <c r="GW115" s="29"/>
      <c r="GX115" s="29"/>
      <c r="GY115" s="29"/>
      <c r="GZ115" s="29"/>
      <c r="HA115" s="29"/>
      <c r="HB115" s="29"/>
      <c r="HC115" s="29"/>
      <c r="HD115" s="29"/>
      <c r="HE115" s="29"/>
      <c r="HF115" s="29"/>
      <c r="HG115" s="29"/>
      <c r="HH115" s="29"/>
      <c r="HI115" s="29"/>
      <c r="HJ115" s="29"/>
      <c r="HK115" s="29"/>
      <c r="HL115" s="29"/>
      <c r="HM115" s="29"/>
      <c r="HN115" s="29"/>
      <c r="HO115" s="29"/>
      <c r="HP115" s="29"/>
      <c r="HQ115" s="29"/>
      <c r="HR115" s="29"/>
      <c r="HS115" s="29"/>
      <c r="HT115" s="29"/>
      <c r="HU115" s="29"/>
      <c r="HV115" s="29"/>
      <c r="HW115" s="29"/>
      <c r="HX115" s="29"/>
      <c r="HY115" s="29"/>
      <c r="HZ115" s="29"/>
      <c r="IA115" s="29"/>
      <c r="IB115" s="29"/>
      <c r="IC115" s="29"/>
      <c r="ID115" s="29"/>
      <c r="IE115" s="29"/>
      <c r="IF115" s="29"/>
      <c r="IG115" s="29"/>
      <c r="IH115" s="29"/>
      <c r="II115" s="29"/>
      <c r="IJ115" s="29"/>
      <c r="IK115" s="29"/>
      <c r="IL115" s="29"/>
      <c r="IM115" s="29"/>
      <c r="IN115" s="29"/>
      <c r="IO115" s="29"/>
      <c r="IP115" s="29"/>
      <c r="IQ115" s="29"/>
      <c r="IR115" s="29"/>
      <c r="IS115" s="29"/>
      <c r="IT115" s="29"/>
      <c r="IU115" s="29"/>
      <c r="IV115" s="29"/>
      <c r="IW115" s="29"/>
      <c r="IX115" s="29"/>
      <c r="IY115" s="29"/>
      <c r="IZ115" s="29"/>
      <c r="JA115" s="29"/>
      <c r="JB115" s="29"/>
      <c r="JC115" s="29"/>
      <c r="JD115" s="29"/>
      <c r="JE115" s="29"/>
      <c r="JF115" s="29"/>
      <c r="JG115" s="29"/>
      <c r="JH115" s="29"/>
      <c r="JI115" s="29"/>
      <c r="JJ115" s="29"/>
      <c r="JK115" s="29"/>
      <c r="JL115" s="29"/>
      <c r="JM115" s="29"/>
      <c r="JN115" s="29"/>
      <c r="JO115" s="29"/>
      <c r="JP115" s="29"/>
      <c r="JQ115" s="29"/>
      <c r="JR115" s="29"/>
      <c r="JS115" s="29"/>
      <c r="JT115" s="29"/>
      <c r="JU115" s="29"/>
      <c r="JV115" s="29"/>
      <c r="JW115" s="29"/>
      <c r="JX115" s="29"/>
      <c r="JY115" s="29"/>
      <c r="JZ115" s="29"/>
      <c r="KA115" s="29"/>
      <c r="KB115" s="29"/>
      <c r="KC115" s="29"/>
      <c r="KD115" s="29"/>
      <c r="KE115" s="29"/>
      <c r="KF115" s="29"/>
      <c r="KG115" s="29"/>
      <c r="KH115" s="29"/>
      <c r="KI115" s="29"/>
      <c r="KJ115" s="29"/>
      <c r="KK115" s="29"/>
      <c r="KL115" s="29"/>
      <c r="KM115" s="29"/>
      <c r="KN115" s="29"/>
      <c r="KO115" s="29"/>
      <c r="KP115" s="29"/>
      <c r="KQ115" s="29"/>
      <c r="KR115" s="29"/>
      <c r="KS115" s="29"/>
      <c r="KT115" s="29"/>
      <c r="KU115" s="29"/>
      <c r="KV115" s="29"/>
      <c r="KW115" s="29"/>
      <c r="KX115" s="29"/>
      <c r="KY115" s="29"/>
      <c r="KZ115" s="29"/>
      <c r="LA115" s="29"/>
      <c r="LB115" s="29"/>
      <c r="LC115" s="29"/>
      <c r="LD115" s="29"/>
      <c r="LE115" s="29"/>
      <c r="LF115" s="29"/>
      <c r="LG115" s="29"/>
      <c r="LH115" s="29"/>
      <c r="LI115" s="29"/>
      <c r="LJ115" s="29"/>
      <c r="LK115" s="29"/>
      <c r="LL115" s="29"/>
      <c r="LM115" s="29"/>
      <c r="LN115" s="29"/>
      <c r="LO115" s="29"/>
      <c r="LP115" s="29"/>
      <c r="LQ115" s="29"/>
      <c r="LR115" s="29"/>
      <c r="LS115" s="29"/>
      <c r="LT115" s="29"/>
      <c r="LU115" s="29"/>
      <c r="LV115" s="29"/>
      <c r="LW115" s="29"/>
      <c r="LX115" s="29"/>
      <c r="LY115" s="29"/>
      <c r="LZ115" s="29"/>
      <c r="MA115" s="29"/>
      <c r="MB115" s="29"/>
      <c r="MC115" s="29"/>
      <c r="MD115" s="29"/>
      <c r="ME115" s="29"/>
      <c r="MF115" s="29"/>
      <c r="MG115" s="29"/>
      <c r="MH115" s="29"/>
      <c r="MI115" s="29"/>
      <c r="MJ115" s="29"/>
      <c r="MK115" s="29"/>
      <c r="ML115" s="29"/>
      <c r="MM115" s="29"/>
      <c r="MN115" s="29"/>
      <c r="MO115" s="29"/>
      <c r="MP115" s="29"/>
      <c r="MQ115" s="29"/>
      <c r="MR115" s="29"/>
      <c r="MS115" s="29"/>
      <c r="MT115" s="29"/>
      <c r="MU115" s="29"/>
      <c r="MV115" s="29"/>
      <c r="MW115" s="29"/>
      <c r="MX115" s="29"/>
      <c r="MY115" s="29"/>
      <c r="MZ115" s="29"/>
      <c r="NA115" s="29"/>
      <c r="NB115" s="29"/>
      <c r="NC115" s="29"/>
      <c r="ND115" s="29"/>
      <c r="NE115" s="29"/>
      <c r="NF115" s="29"/>
      <c r="NG115" s="29"/>
      <c r="NH115" s="29"/>
      <c r="NI115" s="29"/>
      <c r="NJ115" s="29"/>
      <c r="NK115" s="29"/>
      <c r="NL115" s="29"/>
      <c r="NM115" s="29"/>
      <c r="NN115" s="29"/>
      <c r="NO115" s="29"/>
      <c r="NP115" s="29"/>
      <c r="NQ115" s="29"/>
      <c r="NR115" s="29"/>
      <c r="NS115" s="29"/>
      <c r="NT115" s="29"/>
      <c r="NU115" s="29"/>
      <c r="NV115" s="29"/>
      <c r="NW115" s="29"/>
      <c r="NX115" s="29"/>
      <c r="NY115" s="29"/>
      <c r="NZ115" s="29"/>
      <c r="OA115" s="29"/>
      <c r="OB115" s="29"/>
      <c r="OC115" s="29"/>
      <c r="OD115" s="29"/>
      <c r="OE115" s="29"/>
      <c r="OF115" s="29"/>
      <c r="OG115" s="29"/>
      <c r="OH115" s="29"/>
      <c r="OI115" s="29"/>
      <c r="OJ115" s="29"/>
      <c r="OK115" s="29"/>
      <c r="OL115" s="29"/>
      <c r="OM115" s="29"/>
      <c r="ON115" s="29"/>
      <c r="OO115" s="29"/>
      <c r="OP115" s="29"/>
      <c r="OQ115" s="29"/>
      <c r="OR115" s="29"/>
      <c r="OS115" s="29"/>
      <c r="OT115" s="29"/>
      <c r="OU115" s="29"/>
      <c r="OV115" s="29"/>
      <c r="OW115" s="29"/>
      <c r="OX115" s="29"/>
      <c r="OY115" s="29"/>
      <c r="OZ115" s="29"/>
      <c r="PA115" s="29"/>
      <c r="PB115" s="29"/>
      <c r="PC115" s="29"/>
      <c r="PD115" s="29"/>
      <c r="PE115" s="29"/>
      <c r="PF115" s="29"/>
      <c r="PG115" s="29"/>
      <c r="PH115" s="29"/>
      <c r="PI115" s="29"/>
      <c r="PJ115" s="29"/>
      <c r="PK115" s="29"/>
      <c r="PL115" s="29"/>
      <c r="PM115" s="29"/>
      <c r="PN115" s="29"/>
      <c r="PO115" s="29"/>
      <c r="PP115" s="29"/>
      <c r="PQ115" s="29"/>
      <c r="PR115" s="29"/>
      <c r="PS115" s="29"/>
      <c r="PT115" s="29"/>
      <c r="PU115" s="29"/>
      <c r="PV115" s="29"/>
      <c r="PW115" s="29"/>
      <c r="PX115" s="29"/>
      <c r="PY115" s="29"/>
      <c r="PZ115" s="29"/>
      <c r="QA115" s="29"/>
      <c r="QB115" s="29"/>
      <c r="QC115" s="29"/>
      <c r="QD115" s="29"/>
      <c r="QE115" s="29"/>
      <c r="QF115" s="29"/>
      <c r="QG115" s="29"/>
      <c r="QH115" s="29"/>
      <c r="QI115" s="29"/>
      <c r="QJ115" s="29"/>
      <c r="QK115" s="29"/>
      <c r="QL115" s="29"/>
      <c r="QM115" s="29"/>
      <c r="QN115" s="29"/>
      <c r="QO115" s="29"/>
      <c r="QP115" s="29"/>
      <c r="QQ115" s="29"/>
      <c r="QR115" s="29"/>
      <c r="QS115" s="29"/>
      <c r="QT115" s="29"/>
      <c r="QU115" s="29"/>
      <c r="QV115" s="29"/>
      <c r="QW115" s="29"/>
      <c r="QX115" s="29"/>
      <c r="QY115" s="29"/>
      <c r="QZ115" s="29"/>
      <c r="RA115" s="29"/>
      <c r="RB115" s="29"/>
      <c r="RC115" s="29"/>
      <c r="RD115" s="29"/>
      <c r="RE115" s="29"/>
      <c r="RF115" s="29"/>
      <c r="RG115" s="29"/>
      <c r="RH115" s="29"/>
      <c r="RI115" s="29"/>
      <c r="RJ115" s="29"/>
      <c r="RK115" s="29"/>
      <c r="RL115" s="29"/>
    </row>
    <row r="116" spans="1:480" s="30" customFormat="1" ht="78.75" customHeight="1" x14ac:dyDescent="0.25">
      <c r="A116" s="34" t="s">
        <v>50</v>
      </c>
      <c r="B116" s="34" t="s">
        <v>57</v>
      </c>
      <c r="C116" s="34" t="s">
        <v>19</v>
      </c>
      <c r="D116" s="26" t="s">
        <v>241</v>
      </c>
      <c r="E116" s="26" t="s">
        <v>52</v>
      </c>
      <c r="F116" s="27" t="s">
        <v>18</v>
      </c>
      <c r="G116" s="33">
        <v>0.125</v>
      </c>
      <c r="H116" s="135">
        <v>45586</v>
      </c>
      <c r="I116" s="28">
        <v>0</v>
      </c>
      <c r="J116" s="28">
        <v>0</v>
      </c>
      <c r="K116" s="242">
        <v>3419.62</v>
      </c>
      <c r="L116" s="28">
        <v>0</v>
      </c>
      <c r="M116" s="28">
        <v>0</v>
      </c>
      <c r="N116" s="52"/>
      <c r="O116" s="52"/>
      <c r="P116" s="52"/>
      <c r="Q116" s="159"/>
      <c r="R116" s="2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  <c r="AF116" s="29"/>
      <c r="AG116" s="29"/>
      <c r="AH116" s="29"/>
      <c r="AI116" s="29"/>
      <c r="AJ116" s="29"/>
      <c r="AK116" s="29"/>
      <c r="AL116" s="29"/>
      <c r="AM116" s="29"/>
      <c r="AN116" s="29"/>
      <c r="AO116" s="29"/>
      <c r="AP116" s="29"/>
      <c r="AQ116" s="29"/>
      <c r="AR116" s="29"/>
      <c r="AS116" s="29"/>
      <c r="AT116" s="29"/>
      <c r="AU116" s="29"/>
      <c r="AV116" s="29"/>
      <c r="AW116" s="29"/>
      <c r="AX116" s="29"/>
      <c r="AY116" s="29"/>
      <c r="AZ116" s="29"/>
      <c r="BA116" s="29"/>
      <c r="BB116" s="29"/>
      <c r="BC116" s="29"/>
      <c r="BD116" s="29"/>
      <c r="BE116" s="29"/>
      <c r="BF116" s="29"/>
      <c r="BG116" s="29"/>
      <c r="BH116" s="29"/>
      <c r="BI116" s="29"/>
      <c r="BJ116" s="29"/>
      <c r="BK116" s="29"/>
      <c r="BL116" s="29"/>
      <c r="BM116" s="29"/>
      <c r="BN116" s="29"/>
      <c r="BO116" s="29"/>
      <c r="BP116" s="29"/>
      <c r="BQ116" s="29"/>
      <c r="BR116" s="29"/>
      <c r="BS116" s="29"/>
      <c r="BT116" s="29"/>
      <c r="BU116" s="29"/>
      <c r="BV116" s="29"/>
      <c r="BW116" s="29"/>
      <c r="BX116" s="29"/>
      <c r="BY116" s="29"/>
      <c r="BZ116" s="29"/>
      <c r="CA116" s="29"/>
      <c r="CB116" s="29"/>
      <c r="CC116" s="29"/>
      <c r="CD116" s="29"/>
      <c r="CE116" s="29"/>
      <c r="CF116" s="29"/>
      <c r="CG116" s="29"/>
      <c r="CH116" s="29"/>
      <c r="CI116" s="29"/>
      <c r="CJ116" s="29"/>
      <c r="CK116" s="29"/>
      <c r="CL116" s="29"/>
      <c r="CM116" s="29"/>
      <c r="CN116" s="29"/>
      <c r="CO116" s="29"/>
      <c r="CP116" s="29"/>
      <c r="CQ116" s="29"/>
      <c r="CR116" s="29"/>
      <c r="CS116" s="29"/>
      <c r="CT116" s="29"/>
      <c r="CU116" s="29"/>
      <c r="CV116" s="29"/>
      <c r="CW116" s="29"/>
      <c r="CX116" s="29"/>
      <c r="CY116" s="29"/>
      <c r="CZ116" s="29"/>
      <c r="DA116" s="29"/>
      <c r="DB116" s="29"/>
      <c r="DC116" s="29"/>
      <c r="DD116" s="29"/>
      <c r="DE116" s="29"/>
      <c r="DF116" s="29"/>
      <c r="DG116" s="29"/>
      <c r="DH116" s="29"/>
      <c r="DI116" s="29"/>
      <c r="DJ116" s="29"/>
      <c r="DK116" s="29"/>
      <c r="DL116" s="29"/>
      <c r="DM116" s="29"/>
      <c r="DN116" s="29"/>
      <c r="DO116" s="29"/>
      <c r="DP116" s="29"/>
      <c r="DQ116" s="29"/>
      <c r="DR116" s="29"/>
      <c r="DS116" s="29"/>
      <c r="DT116" s="29"/>
      <c r="DU116" s="29"/>
      <c r="DV116" s="29"/>
      <c r="DW116" s="29"/>
      <c r="DX116" s="29"/>
      <c r="DY116" s="29"/>
      <c r="DZ116" s="29"/>
      <c r="EA116" s="29"/>
      <c r="EB116" s="29"/>
      <c r="EC116" s="29"/>
      <c r="ED116" s="29"/>
      <c r="EE116" s="29"/>
      <c r="EF116" s="29"/>
      <c r="EG116" s="29"/>
      <c r="EH116" s="29"/>
      <c r="EI116" s="29"/>
      <c r="EJ116" s="29"/>
      <c r="EK116" s="29"/>
      <c r="EL116" s="29"/>
      <c r="EM116" s="29"/>
      <c r="EN116" s="29"/>
      <c r="EO116" s="29"/>
      <c r="EP116" s="29"/>
      <c r="EQ116" s="29"/>
      <c r="ER116" s="29"/>
      <c r="ES116" s="29"/>
      <c r="ET116" s="29"/>
      <c r="EU116" s="29"/>
      <c r="EV116" s="29"/>
      <c r="EW116" s="29"/>
      <c r="EX116" s="29"/>
      <c r="EY116" s="29"/>
      <c r="EZ116" s="29"/>
      <c r="FA116" s="29"/>
      <c r="FB116" s="29"/>
      <c r="FC116" s="29"/>
      <c r="FD116" s="29"/>
      <c r="FE116" s="29"/>
      <c r="FF116" s="29"/>
      <c r="FG116" s="29"/>
      <c r="FH116" s="29"/>
      <c r="FI116" s="29"/>
      <c r="FJ116" s="29"/>
      <c r="FK116" s="29"/>
      <c r="FL116" s="29"/>
      <c r="FM116" s="29"/>
      <c r="FN116" s="29"/>
      <c r="FO116" s="29"/>
      <c r="FP116" s="29"/>
      <c r="FQ116" s="29"/>
      <c r="FR116" s="29"/>
      <c r="FS116" s="29"/>
      <c r="FT116" s="29"/>
      <c r="FU116" s="29"/>
      <c r="FV116" s="29"/>
      <c r="FW116" s="29"/>
      <c r="FX116" s="29"/>
      <c r="FY116" s="29"/>
      <c r="FZ116" s="29"/>
      <c r="GA116" s="29"/>
      <c r="GB116" s="29"/>
      <c r="GC116" s="29"/>
      <c r="GD116" s="29"/>
      <c r="GE116" s="29"/>
      <c r="GF116" s="29"/>
      <c r="GG116" s="29"/>
      <c r="GH116" s="29"/>
      <c r="GI116" s="29"/>
      <c r="GJ116" s="29"/>
      <c r="GK116" s="29"/>
      <c r="GL116" s="29"/>
      <c r="GM116" s="29"/>
      <c r="GN116" s="29"/>
      <c r="GO116" s="29"/>
      <c r="GP116" s="29"/>
      <c r="GQ116" s="29"/>
      <c r="GR116" s="29"/>
      <c r="GS116" s="29"/>
      <c r="GT116" s="29"/>
      <c r="GU116" s="29"/>
      <c r="GV116" s="29"/>
      <c r="GW116" s="29"/>
      <c r="GX116" s="29"/>
      <c r="GY116" s="29"/>
      <c r="GZ116" s="29"/>
      <c r="HA116" s="29"/>
      <c r="HB116" s="29"/>
      <c r="HC116" s="29"/>
      <c r="HD116" s="29"/>
      <c r="HE116" s="29"/>
      <c r="HF116" s="29"/>
      <c r="HG116" s="29"/>
      <c r="HH116" s="29"/>
      <c r="HI116" s="29"/>
      <c r="HJ116" s="29"/>
      <c r="HK116" s="29"/>
      <c r="HL116" s="29"/>
      <c r="HM116" s="29"/>
      <c r="HN116" s="29"/>
      <c r="HO116" s="29"/>
      <c r="HP116" s="29"/>
      <c r="HQ116" s="29"/>
      <c r="HR116" s="29"/>
      <c r="HS116" s="29"/>
      <c r="HT116" s="29"/>
      <c r="HU116" s="29"/>
      <c r="HV116" s="29"/>
      <c r="HW116" s="29"/>
      <c r="HX116" s="29"/>
      <c r="HY116" s="29"/>
      <c r="HZ116" s="29"/>
      <c r="IA116" s="29"/>
      <c r="IB116" s="29"/>
      <c r="IC116" s="29"/>
      <c r="ID116" s="29"/>
      <c r="IE116" s="29"/>
      <c r="IF116" s="29"/>
      <c r="IG116" s="29"/>
      <c r="IH116" s="29"/>
      <c r="II116" s="29"/>
      <c r="IJ116" s="29"/>
      <c r="IK116" s="29"/>
      <c r="IL116" s="29"/>
      <c r="IM116" s="29"/>
      <c r="IN116" s="29"/>
      <c r="IO116" s="29"/>
      <c r="IP116" s="29"/>
      <c r="IQ116" s="29"/>
      <c r="IR116" s="29"/>
      <c r="IS116" s="29"/>
      <c r="IT116" s="29"/>
      <c r="IU116" s="29"/>
      <c r="IV116" s="29"/>
      <c r="IW116" s="29"/>
      <c r="IX116" s="29"/>
      <c r="IY116" s="29"/>
      <c r="IZ116" s="29"/>
      <c r="JA116" s="29"/>
      <c r="JB116" s="29"/>
      <c r="JC116" s="29"/>
      <c r="JD116" s="29"/>
      <c r="JE116" s="29"/>
      <c r="JF116" s="29"/>
      <c r="JG116" s="29"/>
      <c r="JH116" s="29"/>
      <c r="JI116" s="29"/>
      <c r="JJ116" s="29"/>
      <c r="JK116" s="29"/>
      <c r="JL116" s="29"/>
      <c r="JM116" s="29"/>
      <c r="JN116" s="29"/>
      <c r="JO116" s="29"/>
      <c r="JP116" s="29"/>
      <c r="JQ116" s="29"/>
      <c r="JR116" s="29"/>
      <c r="JS116" s="29"/>
      <c r="JT116" s="29"/>
      <c r="JU116" s="29"/>
      <c r="JV116" s="29"/>
      <c r="JW116" s="29"/>
      <c r="JX116" s="29"/>
      <c r="JY116" s="29"/>
      <c r="JZ116" s="29"/>
      <c r="KA116" s="29"/>
      <c r="KB116" s="29"/>
      <c r="KC116" s="29"/>
      <c r="KD116" s="29"/>
      <c r="KE116" s="29"/>
      <c r="KF116" s="29"/>
      <c r="KG116" s="29"/>
      <c r="KH116" s="29"/>
      <c r="KI116" s="29"/>
      <c r="KJ116" s="29"/>
      <c r="KK116" s="29"/>
      <c r="KL116" s="29"/>
      <c r="KM116" s="29"/>
      <c r="KN116" s="29"/>
      <c r="KO116" s="29"/>
      <c r="KP116" s="29"/>
      <c r="KQ116" s="29"/>
      <c r="KR116" s="29"/>
      <c r="KS116" s="29"/>
      <c r="KT116" s="29"/>
      <c r="KU116" s="29"/>
      <c r="KV116" s="29"/>
      <c r="KW116" s="29"/>
      <c r="KX116" s="29"/>
      <c r="KY116" s="29"/>
      <c r="KZ116" s="29"/>
      <c r="LA116" s="29"/>
      <c r="LB116" s="29"/>
      <c r="LC116" s="29"/>
      <c r="LD116" s="29"/>
      <c r="LE116" s="29"/>
      <c r="LF116" s="29"/>
      <c r="LG116" s="29"/>
      <c r="LH116" s="29"/>
      <c r="LI116" s="29"/>
      <c r="LJ116" s="29"/>
      <c r="LK116" s="29"/>
      <c r="LL116" s="29"/>
      <c r="LM116" s="29"/>
      <c r="LN116" s="29"/>
      <c r="LO116" s="29"/>
      <c r="LP116" s="29"/>
      <c r="LQ116" s="29"/>
      <c r="LR116" s="29"/>
      <c r="LS116" s="29"/>
      <c r="LT116" s="29"/>
      <c r="LU116" s="29"/>
      <c r="LV116" s="29"/>
      <c r="LW116" s="29"/>
      <c r="LX116" s="29"/>
      <c r="LY116" s="29"/>
      <c r="LZ116" s="29"/>
      <c r="MA116" s="29"/>
      <c r="MB116" s="29"/>
      <c r="MC116" s="29"/>
      <c r="MD116" s="29"/>
      <c r="ME116" s="29"/>
      <c r="MF116" s="29"/>
      <c r="MG116" s="29"/>
      <c r="MH116" s="29"/>
      <c r="MI116" s="29"/>
      <c r="MJ116" s="29"/>
      <c r="MK116" s="29"/>
      <c r="ML116" s="29"/>
      <c r="MM116" s="29"/>
      <c r="MN116" s="29"/>
      <c r="MO116" s="29"/>
      <c r="MP116" s="29"/>
      <c r="MQ116" s="29"/>
      <c r="MR116" s="29"/>
      <c r="MS116" s="29"/>
      <c r="MT116" s="29"/>
      <c r="MU116" s="29"/>
      <c r="MV116" s="29"/>
      <c r="MW116" s="29"/>
      <c r="MX116" s="29"/>
      <c r="MY116" s="29"/>
      <c r="MZ116" s="29"/>
      <c r="NA116" s="29"/>
      <c r="NB116" s="29"/>
      <c r="NC116" s="29"/>
      <c r="ND116" s="29"/>
      <c r="NE116" s="29"/>
      <c r="NF116" s="29"/>
      <c r="NG116" s="29"/>
      <c r="NH116" s="29"/>
      <c r="NI116" s="29"/>
      <c r="NJ116" s="29"/>
      <c r="NK116" s="29"/>
      <c r="NL116" s="29"/>
      <c r="NM116" s="29"/>
      <c r="NN116" s="29"/>
      <c r="NO116" s="29"/>
      <c r="NP116" s="29"/>
      <c r="NQ116" s="29"/>
      <c r="NR116" s="29"/>
      <c r="NS116" s="29"/>
      <c r="NT116" s="29"/>
      <c r="NU116" s="29"/>
      <c r="NV116" s="29"/>
      <c r="NW116" s="29"/>
      <c r="NX116" s="29"/>
      <c r="NY116" s="29"/>
      <c r="NZ116" s="29"/>
      <c r="OA116" s="29"/>
      <c r="OB116" s="29"/>
      <c r="OC116" s="29"/>
      <c r="OD116" s="29"/>
      <c r="OE116" s="29"/>
      <c r="OF116" s="29"/>
      <c r="OG116" s="29"/>
      <c r="OH116" s="29"/>
      <c r="OI116" s="29"/>
      <c r="OJ116" s="29"/>
      <c r="OK116" s="29"/>
      <c r="OL116" s="29"/>
      <c r="OM116" s="29"/>
      <c r="ON116" s="29"/>
      <c r="OO116" s="29"/>
      <c r="OP116" s="29"/>
      <c r="OQ116" s="29"/>
      <c r="OR116" s="29"/>
      <c r="OS116" s="29"/>
      <c r="OT116" s="29"/>
      <c r="OU116" s="29"/>
      <c r="OV116" s="29"/>
      <c r="OW116" s="29"/>
      <c r="OX116" s="29"/>
      <c r="OY116" s="29"/>
      <c r="OZ116" s="29"/>
      <c r="PA116" s="29"/>
      <c r="PB116" s="29"/>
      <c r="PC116" s="29"/>
      <c r="PD116" s="29"/>
      <c r="PE116" s="29"/>
      <c r="PF116" s="29"/>
      <c r="PG116" s="29"/>
      <c r="PH116" s="29"/>
      <c r="PI116" s="29"/>
      <c r="PJ116" s="29"/>
      <c r="PK116" s="29"/>
      <c r="PL116" s="29"/>
      <c r="PM116" s="29"/>
      <c r="PN116" s="29"/>
      <c r="PO116" s="29"/>
      <c r="PP116" s="29"/>
      <c r="PQ116" s="29"/>
      <c r="PR116" s="29"/>
      <c r="PS116" s="29"/>
      <c r="PT116" s="29"/>
      <c r="PU116" s="29"/>
      <c r="PV116" s="29"/>
      <c r="PW116" s="29"/>
      <c r="PX116" s="29"/>
      <c r="PY116" s="29"/>
      <c r="PZ116" s="29"/>
      <c r="QA116" s="29"/>
      <c r="QB116" s="29"/>
      <c r="QC116" s="29"/>
      <c r="QD116" s="29"/>
      <c r="QE116" s="29"/>
      <c r="QF116" s="29"/>
      <c r="QG116" s="29"/>
      <c r="QH116" s="29"/>
      <c r="QI116" s="29"/>
      <c r="QJ116" s="29"/>
      <c r="QK116" s="29"/>
      <c r="QL116" s="29"/>
      <c r="QM116" s="29"/>
      <c r="QN116" s="29"/>
      <c r="QO116" s="29"/>
      <c r="QP116" s="29"/>
      <c r="QQ116" s="29"/>
      <c r="QR116" s="29"/>
      <c r="QS116" s="29"/>
      <c r="QT116" s="29"/>
      <c r="QU116" s="29"/>
      <c r="QV116" s="29"/>
      <c r="QW116" s="29"/>
      <c r="QX116" s="29"/>
      <c r="QY116" s="29"/>
      <c r="QZ116" s="29"/>
      <c r="RA116" s="29"/>
      <c r="RB116" s="29"/>
      <c r="RC116" s="29"/>
      <c r="RD116" s="29"/>
      <c r="RE116" s="29"/>
      <c r="RF116" s="29"/>
      <c r="RG116" s="29"/>
      <c r="RH116" s="29"/>
      <c r="RI116" s="29"/>
      <c r="RJ116" s="29"/>
      <c r="RK116" s="29"/>
      <c r="RL116" s="29"/>
    </row>
    <row r="117" spans="1:480" s="30" customFormat="1" ht="78.75" customHeight="1" x14ac:dyDescent="0.25">
      <c r="A117" s="34" t="s">
        <v>50</v>
      </c>
      <c r="B117" s="34" t="s">
        <v>57</v>
      </c>
      <c r="C117" s="34" t="s">
        <v>19</v>
      </c>
      <c r="D117" s="26" t="s">
        <v>242</v>
      </c>
      <c r="E117" s="26" t="s">
        <v>52</v>
      </c>
      <c r="F117" s="27" t="s">
        <v>18</v>
      </c>
      <c r="G117" s="242">
        <v>0.2</v>
      </c>
      <c r="H117" s="135">
        <v>45616</v>
      </c>
      <c r="I117" s="28">
        <v>0</v>
      </c>
      <c r="J117" s="28">
        <v>0</v>
      </c>
      <c r="K117" s="242">
        <v>2968.02</v>
      </c>
      <c r="L117" s="28">
        <v>0</v>
      </c>
      <c r="M117" s="28">
        <v>0</v>
      </c>
      <c r="N117" s="52"/>
      <c r="O117" s="52"/>
      <c r="P117" s="52"/>
      <c r="Q117" s="159"/>
      <c r="R117" s="29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  <c r="AF117" s="29"/>
      <c r="AG117" s="29"/>
      <c r="AH117" s="29"/>
      <c r="AI117" s="29"/>
      <c r="AJ117" s="29"/>
      <c r="AK117" s="29"/>
      <c r="AL117" s="29"/>
      <c r="AM117" s="29"/>
      <c r="AN117" s="29"/>
      <c r="AO117" s="29"/>
      <c r="AP117" s="29"/>
      <c r="AQ117" s="29"/>
      <c r="AR117" s="29"/>
      <c r="AS117" s="29"/>
      <c r="AT117" s="29"/>
      <c r="AU117" s="29"/>
      <c r="AV117" s="29"/>
      <c r="AW117" s="29"/>
      <c r="AX117" s="29"/>
      <c r="AY117" s="29"/>
      <c r="AZ117" s="29"/>
      <c r="BA117" s="29"/>
      <c r="BB117" s="29"/>
      <c r="BC117" s="29"/>
      <c r="BD117" s="29"/>
      <c r="BE117" s="29"/>
      <c r="BF117" s="29"/>
      <c r="BG117" s="29"/>
      <c r="BH117" s="29"/>
      <c r="BI117" s="29"/>
      <c r="BJ117" s="29"/>
      <c r="BK117" s="29"/>
      <c r="BL117" s="29"/>
      <c r="BM117" s="29"/>
      <c r="BN117" s="29"/>
      <c r="BO117" s="29"/>
      <c r="BP117" s="29"/>
      <c r="BQ117" s="29"/>
      <c r="BR117" s="29"/>
      <c r="BS117" s="29"/>
      <c r="BT117" s="29"/>
      <c r="BU117" s="29"/>
      <c r="BV117" s="29"/>
      <c r="BW117" s="29"/>
      <c r="BX117" s="29"/>
      <c r="BY117" s="29"/>
      <c r="BZ117" s="29"/>
      <c r="CA117" s="29"/>
      <c r="CB117" s="29"/>
      <c r="CC117" s="29"/>
      <c r="CD117" s="29"/>
      <c r="CE117" s="29"/>
      <c r="CF117" s="29"/>
      <c r="CG117" s="29"/>
      <c r="CH117" s="29"/>
      <c r="CI117" s="29"/>
      <c r="CJ117" s="29"/>
      <c r="CK117" s="29"/>
      <c r="CL117" s="29"/>
      <c r="CM117" s="29"/>
      <c r="CN117" s="29"/>
      <c r="CO117" s="29"/>
      <c r="CP117" s="29"/>
      <c r="CQ117" s="29"/>
      <c r="CR117" s="29"/>
      <c r="CS117" s="29"/>
      <c r="CT117" s="29"/>
      <c r="CU117" s="29"/>
      <c r="CV117" s="29"/>
      <c r="CW117" s="29"/>
      <c r="CX117" s="29"/>
      <c r="CY117" s="29"/>
      <c r="CZ117" s="29"/>
      <c r="DA117" s="29"/>
      <c r="DB117" s="29"/>
      <c r="DC117" s="29"/>
      <c r="DD117" s="29"/>
      <c r="DE117" s="29"/>
      <c r="DF117" s="29"/>
      <c r="DG117" s="29"/>
      <c r="DH117" s="29"/>
      <c r="DI117" s="29"/>
      <c r="DJ117" s="29"/>
      <c r="DK117" s="29"/>
      <c r="DL117" s="29"/>
      <c r="DM117" s="29"/>
      <c r="DN117" s="29"/>
      <c r="DO117" s="29"/>
      <c r="DP117" s="29"/>
      <c r="DQ117" s="29"/>
      <c r="DR117" s="29"/>
      <c r="DS117" s="29"/>
      <c r="DT117" s="29"/>
      <c r="DU117" s="29"/>
      <c r="DV117" s="29"/>
      <c r="DW117" s="29"/>
      <c r="DX117" s="29"/>
      <c r="DY117" s="29"/>
      <c r="DZ117" s="29"/>
      <c r="EA117" s="29"/>
      <c r="EB117" s="29"/>
      <c r="EC117" s="29"/>
      <c r="ED117" s="29"/>
      <c r="EE117" s="29"/>
      <c r="EF117" s="29"/>
      <c r="EG117" s="29"/>
      <c r="EH117" s="29"/>
      <c r="EI117" s="29"/>
      <c r="EJ117" s="29"/>
      <c r="EK117" s="29"/>
      <c r="EL117" s="29"/>
      <c r="EM117" s="29"/>
      <c r="EN117" s="29"/>
      <c r="EO117" s="29"/>
      <c r="EP117" s="29"/>
      <c r="EQ117" s="29"/>
      <c r="ER117" s="29"/>
      <c r="ES117" s="29"/>
      <c r="ET117" s="29"/>
      <c r="EU117" s="29"/>
      <c r="EV117" s="29"/>
      <c r="EW117" s="29"/>
      <c r="EX117" s="29"/>
      <c r="EY117" s="29"/>
      <c r="EZ117" s="29"/>
      <c r="FA117" s="29"/>
      <c r="FB117" s="29"/>
      <c r="FC117" s="29"/>
      <c r="FD117" s="29"/>
      <c r="FE117" s="29"/>
      <c r="FF117" s="29"/>
      <c r="FG117" s="29"/>
      <c r="FH117" s="29"/>
      <c r="FI117" s="29"/>
      <c r="FJ117" s="29"/>
      <c r="FK117" s="29"/>
      <c r="FL117" s="29"/>
      <c r="FM117" s="29"/>
      <c r="FN117" s="29"/>
      <c r="FO117" s="29"/>
      <c r="FP117" s="29"/>
      <c r="FQ117" s="29"/>
      <c r="FR117" s="29"/>
      <c r="FS117" s="29"/>
      <c r="FT117" s="29"/>
      <c r="FU117" s="29"/>
      <c r="FV117" s="29"/>
      <c r="FW117" s="29"/>
      <c r="FX117" s="29"/>
      <c r="FY117" s="29"/>
      <c r="FZ117" s="29"/>
      <c r="GA117" s="29"/>
      <c r="GB117" s="29"/>
      <c r="GC117" s="29"/>
      <c r="GD117" s="29"/>
      <c r="GE117" s="29"/>
      <c r="GF117" s="29"/>
      <c r="GG117" s="29"/>
      <c r="GH117" s="29"/>
      <c r="GI117" s="29"/>
      <c r="GJ117" s="29"/>
      <c r="GK117" s="29"/>
      <c r="GL117" s="29"/>
      <c r="GM117" s="29"/>
      <c r="GN117" s="29"/>
      <c r="GO117" s="29"/>
      <c r="GP117" s="29"/>
      <c r="GQ117" s="29"/>
      <c r="GR117" s="29"/>
      <c r="GS117" s="29"/>
      <c r="GT117" s="29"/>
      <c r="GU117" s="29"/>
      <c r="GV117" s="29"/>
      <c r="GW117" s="29"/>
      <c r="GX117" s="29"/>
      <c r="GY117" s="29"/>
      <c r="GZ117" s="29"/>
      <c r="HA117" s="29"/>
      <c r="HB117" s="29"/>
      <c r="HC117" s="29"/>
      <c r="HD117" s="29"/>
      <c r="HE117" s="29"/>
      <c r="HF117" s="29"/>
      <c r="HG117" s="29"/>
      <c r="HH117" s="29"/>
      <c r="HI117" s="29"/>
      <c r="HJ117" s="29"/>
      <c r="HK117" s="29"/>
      <c r="HL117" s="29"/>
      <c r="HM117" s="29"/>
      <c r="HN117" s="29"/>
      <c r="HO117" s="29"/>
      <c r="HP117" s="29"/>
      <c r="HQ117" s="29"/>
      <c r="HR117" s="29"/>
      <c r="HS117" s="29"/>
      <c r="HT117" s="29"/>
      <c r="HU117" s="29"/>
      <c r="HV117" s="29"/>
      <c r="HW117" s="29"/>
      <c r="HX117" s="29"/>
      <c r="HY117" s="29"/>
      <c r="HZ117" s="29"/>
      <c r="IA117" s="29"/>
      <c r="IB117" s="29"/>
      <c r="IC117" s="29"/>
      <c r="ID117" s="29"/>
      <c r="IE117" s="29"/>
      <c r="IF117" s="29"/>
      <c r="IG117" s="29"/>
      <c r="IH117" s="29"/>
      <c r="II117" s="29"/>
      <c r="IJ117" s="29"/>
      <c r="IK117" s="29"/>
      <c r="IL117" s="29"/>
      <c r="IM117" s="29"/>
      <c r="IN117" s="29"/>
      <c r="IO117" s="29"/>
      <c r="IP117" s="29"/>
      <c r="IQ117" s="29"/>
      <c r="IR117" s="29"/>
      <c r="IS117" s="29"/>
      <c r="IT117" s="29"/>
      <c r="IU117" s="29"/>
      <c r="IV117" s="29"/>
      <c r="IW117" s="29"/>
      <c r="IX117" s="29"/>
      <c r="IY117" s="29"/>
      <c r="IZ117" s="29"/>
      <c r="JA117" s="29"/>
      <c r="JB117" s="29"/>
      <c r="JC117" s="29"/>
      <c r="JD117" s="29"/>
      <c r="JE117" s="29"/>
      <c r="JF117" s="29"/>
      <c r="JG117" s="29"/>
      <c r="JH117" s="29"/>
      <c r="JI117" s="29"/>
      <c r="JJ117" s="29"/>
      <c r="JK117" s="29"/>
      <c r="JL117" s="29"/>
      <c r="JM117" s="29"/>
      <c r="JN117" s="29"/>
      <c r="JO117" s="29"/>
      <c r="JP117" s="29"/>
      <c r="JQ117" s="29"/>
      <c r="JR117" s="29"/>
      <c r="JS117" s="29"/>
      <c r="JT117" s="29"/>
      <c r="JU117" s="29"/>
      <c r="JV117" s="29"/>
      <c r="JW117" s="29"/>
      <c r="JX117" s="29"/>
      <c r="JY117" s="29"/>
      <c r="JZ117" s="29"/>
      <c r="KA117" s="29"/>
      <c r="KB117" s="29"/>
      <c r="KC117" s="29"/>
      <c r="KD117" s="29"/>
      <c r="KE117" s="29"/>
      <c r="KF117" s="29"/>
      <c r="KG117" s="29"/>
      <c r="KH117" s="29"/>
      <c r="KI117" s="29"/>
      <c r="KJ117" s="29"/>
      <c r="KK117" s="29"/>
      <c r="KL117" s="29"/>
      <c r="KM117" s="29"/>
      <c r="KN117" s="29"/>
      <c r="KO117" s="29"/>
      <c r="KP117" s="29"/>
      <c r="KQ117" s="29"/>
      <c r="KR117" s="29"/>
      <c r="KS117" s="29"/>
      <c r="KT117" s="29"/>
      <c r="KU117" s="29"/>
      <c r="KV117" s="29"/>
      <c r="KW117" s="29"/>
      <c r="KX117" s="29"/>
      <c r="KY117" s="29"/>
      <c r="KZ117" s="29"/>
      <c r="LA117" s="29"/>
      <c r="LB117" s="29"/>
      <c r="LC117" s="29"/>
      <c r="LD117" s="29"/>
      <c r="LE117" s="29"/>
      <c r="LF117" s="29"/>
      <c r="LG117" s="29"/>
      <c r="LH117" s="29"/>
      <c r="LI117" s="29"/>
      <c r="LJ117" s="29"/>
      <c r="LK117" s="29"/>
      <c r="LL117" s="29"/>
      <c r="LM117" s="29"/>
      <c r="LN117" s="29"/>
      <c r="LO117" s="29"/>
      <c r="LP117" s="29"/>
      <c r="LQ117" s="29"/>
      <c r="LR117" s="29"/>
      <c r="LS117" s="29"/>
      <c r="LT117" s="29"/>
      <c r="LU117" s="29"/>
      <c r="LV117" s="29"/>
      <c r="LW117" s="29"/>
      <c r="LX117" s="29"/>
      <c r="LY117" s="29"/>
      <c r="LZ117" s="29"/>
      <c r="MA117" s="29"/>
      <c r="MB117" s="29"/>
      <c r="MC117" s="29"/>
      <c r="MD117" s="29"/>
      <c r="ME117" s="29"/>
      <c r="MF117" s="29"/>
      <c r="MG117" s="29"/>
      <c r="MH117" s="29"/>
      <c r="MI117" s="29"/>
      <c r="MJ117" s="29"/>
      <c r="MK117" s="29"/>
      <c r="ML117" s="29"/>
      <c r="MM117" s="29"/>
      <c r="MN117" s="29"/>
      <c r="MO117" s="29"/>
      <c r="MP117" s="29"/>
      <c r="MQ117" s="29"/>
      <c r="MR117" s="29"/>
      <c r="MS117" s="29"/>
      <c r="MT117" s="29"/>
      <c r="MU117" s="29"/>
      <c r="MV117" s="29"/>
      <c r="MW117" s="29"/>
      <c r="MX117" s="29"/>
      <c r="MY117" s="29"/>
      <c r="MZ117" s="29"/>
      <c r="NA117" s="29"/>
      <c r="NB117" s="29"/>
      <c r="NC117" s="29"/>
      <c r="ND117" s="29"/>
      <c r="NE117" s="29"/>
      <c r="NF117" s="29"/>
      <c r="NG117" s="29"/>
      <c r="NH117" s="29"/>
      <c r="NI117" s="29"/>
      <c r="NJ117" s="29"/>
      <c r="NK117" s="29"/>
      <c r="NL117" s="29"/>
      <c r="NM117" s="29"/>
      <c r="NN117" s="29"/>
      <c r="NO117" s="29"/>
      <c r="NP117" s="29"/>
      <c r="NQ117" s="29"/>
      <c r="NR117" s="29"/>
      <c r="NS117" s="29"/>
      <c r="NT117" s="29"/>
      <c r="NU117" s="29"/>
      <c r="NV117" s="29"/>
      <c r="NW117" s="29"/>
      <c r="NX117" s="29"/>
      <c r="NY117" s="29"/>
      <c r="NZ117" s="29"/>
      <c r="OA117" s="29"/>
      <c r="OB117" s="29"/>
      <c r="OC117" s="29"/>
      <c r="OD117" s="29"/>
      <c r="OE117" s="29"/>
      <c r="OF117" s="29"/>
      <c r="OG117" s="29"/>
      <c r="OH117" s="29"/>
      <c r="OI117" s="29"/>
      <c r="OJ117" s="29"/>
      <c r="OK117" s="29"/>
      <c r="OL117" s="29"/>
      <c r="OM117" s="29"/>
      <c r="ON117" s="29"/>
      <c r="OO117" s="29"/>
      <c r="OP117" s="29"/>
      <c r="OQ117" s="29"/>
      <c r="OR117" s="29"/>
      <c r="OS117" s="29"/>
      <c r="OT117" s="29"/>
      <c r="OU117" s="29"/>
      <c r="OV117" s="29"/>
      <c r="OW117" s="29"/>
      <c r="OX117" s="29"/>
      <c r="OY117" s="29"/>
      <c r="OZ117" s="29"/>
      <c r="PA117" s="29"/>
      <c r="PB117" s="29"/>
      <c r="PC117" s="29"/>
      <c r="PD117" s="29"/>
      <c r="PE117" s="29"/>
      <c r="PF117" s="29"/>
      <c r="PG117" s="29"/>
      <c r="PH117" s="29"/>
      <c r="PI117" s="29"/>
      <c r="PJ117" s="29"/>
      <c r="PK117" s="29"/>
      <c r="PL117" s="29"/>
      <c r="PM117" s="29"/>
      <c r="PN117" s="29"/>
      <c r="PO117" s="29"/>
      <c r="PP117" s="29"/>
      <c r="PQ117" s="29"/>
      <c r="PR117" s="29"/>
      <c r="PS117" s="29"/>
      <c r="PT117" s="29"/>
      <c r="PU117" s="29"/>
      <c r="PV117" s="29"/>
      <c r="PW117" s="29"/>
      <c r="PX117" s="29"/>
      <c r="PY117" s="29"/>
      <c r="PZ117" s="29"/>
      <c r="QA117" s="29"/>
      <c r="QB117" s="29"/>
      <c r="QC117" s="29"/>
      <c r="QD117" s="29"/>
      <c r="QE117" s="29"/>
      <c r="QF117" s="29"/>
      <c r="QG117" s="29"/>
      <c r="QH117" s="29"/>
      <c r="QI117" s="29"/>
      <c r="QJ117" s="29"/>
      <c r="QK117" s="29"/>
      <c r="QL117" s="29"/>
      <c r="QM117" s="29"/>
      <c r="QN117" s="29"/>
      <c r="QO117" s="29"/>
      <c r="QP117" s="29"/>
      <c r="QQ117" s="29"/>
      <c r="QR117" s="29"/>
      <c r="QS117" s="29"/>
      <c r="QT117" s="29"/>
      <c r="QU117" s="29"/>
      <c r="QV117" s="29"/>
      <c r="QW117" s="29"/>
      <c r="QX117" s="29"/>
      <c r="QY117" s="29"/>
      <c r="QZ117" s="29"/>
      <c r="RA117" s="29"/>
      <c r="RB117" s="29"/>
      <c r="RC117" s="29"/>
      <c r="RD117" s="29"/>
      <c r="RE117" s="29"/>
      <c r="RF117" s="29"/>
      <c r="RG117" s="29"/>
      <c r="RH117" s="29"/>
      <c r="RI117" s="29"/>
      <c r="RJ117" s="29"/>
      <c r="RK117" s="29"/>
      <c r="RL117" s="29"/>
    </row>
    <row r="118" spans="1:480" s="30" customFormat="1" ht="99" customHeight="1" x14ac:dyDescent="0.25">
      <c r="A118" s="34" t="s">
        <v>50</v>
      </c>
      <c r="B118" s="34" t="s">
        <v>57</v>
      </c>
      <c r="C118" s="34" t="s">
        <v>19</v>
      </c>
      <c r="D118" s="26" t="s">
        <v>213</v>
      </c>
      <c r="E118" s="26" t="s">
        <v>52</v>
      </c>
      <c r="F118" s="107" t="s">
        <v>18</v>
      </c>
      <c r="G118" s="33">
        <v>0</v>
      </c>
      <c r="H118" s="149" t="s">
        <v>13</v>
      </c>
      <c r="I118" s="28">
        <v>0</v>
      </c>
      <c r="J118" s="28">
        <v>0</v>
      </c>
      <c r="K118" s="242">
        <v>210.33</v>
      </c>
      <c r="L118" s="28">
        <v>0</v>
      </c>
      <c r="M118" s="28">
        <v>0</v>
      </c>
      <c r="N118" s="52"/>
      <c r="O118" s="52"/>
      <c r="P118" s="52"/>
      <c r="Q118" s="102"/>
      <c r="R118" s="159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  <c r="AF118" s="29"/>
      <c r="AG118" s="29"/>
      <c r="AH118" s="29"/>
      <c r="AI118" s="29"/>
      <c r="AJ118" s="29"/>
      <c r="AK118" s="29"/>
      <c r="AL118" s="29"/>
      <c r="AM118" s="29"/>
      <c r="AN118" s="29"/>
      <c r="AO118" s="29"/>
      <c r="AP118" s="29"/>
      <c r="AQ118" s="29"/>
      <c r="AR118" s="29"/>
      <c r="AS118" s="29"/>
      <c r="AT118" s="29"/>
      <c r="AU118" s="29"/>
      <c r="AV118" s="29"/>
      <c r="AW118" s="29"/>
      <c r="AX118" s="29"/>
      <c r="AY118" s="29"/>
      <c r="AZ118" s="29"/>
      <c r="BA118" s="29"/>
      <c r="BB118" s="29"/>
      <c r="BC118" s="29"/>
      <c r="BD118" s="29"/>
      <c r="BE118" s="29"/>
      <c r="BF118" s="29"/>
      <c r="BG118" s="29"/>
      <c r="BH118" s="29"/>
      <c r="BI118" s="29"/>
      <c r="BJ118" s="29"/>
      <c r="BK118" s="29"/>
      <c r="BL118" s="29"/>
      <c r="BM118" s="29"/>
      <c r="BN118" s="29"/>
      <c r="BO118" s="29"/>
      <c r="BP118" s="29"/>
      <c r="BQ118" s="29"/>
      <c r="BR118" s="29"/>
      <c r="BS118" s="29"/>
      <c r="BT118" s="29"/>
      <c r="BU118" s="29"/>
      <c r="BV118" s="29"/>
      <c r="BW118" s="29"/>
      <c r="BX118" s="29"/>
      <c r="BY118" s="29"/>
      <c r="BZ118" s="29"/>
      <c r="CA118" s="29"/>
      <c r="CB118" s="29"/>
      <c r="CC118" s="29"/>
      <c r="CD118" s="29"/>
      <c r="CE118" s="29"/>
      <c r="CF118" s="29"/>
      <c r="CG118" s="29"/>
      <c r="CH118" s="29"/>
      <c r="CI118" s="29"/>
      <c r="CJ118" s="29"/>
      <c r="CK118" s="29"/>
      <c r="CL118" s="29"/>
      <c r="CM118" s="29"/>
      <c r="CN118" s="29"/>
      <c r="CO118" s="29"/>
      <c r="CP118" s="29"/>
      <c r="CQ118" s="29"/>
      <c r="CR118" s="29"/>
      <c r="CS118" s="29"/>
      <c r="CT118" s="29"/>
      <c r="CU118" s="29"/>
      <c r="CV118" s="29"/>
      <c r="CW118" s="29"/>
      <c r="CX118" s="29"/>
      <c r="CY118" s="29"/>
      <c r="CZ118" s="29"/>
      <c r="DA118" s="29"/>
      <c r="DB118" s="29"/>
      <c r="DC118" s="29"/>
      <c r="DD118" s="29"/>
      <c r="DE118" s="29"/>
      <c r="DF118" s="29"/>
      <c r="DG118" s="29"/>
      <c r="DH118" s="29"/>
      <c r="DI118" s="29"/>
      <c r="DJ118" s="29"/>
      <c r="DK118" s="29"/>
      <c r="DL118" s="29"/>
      <c r="DM118" s="29"/>
      <c r="DN118" s="29"/>
      <c r="DO118" s="29"/>
      <c r="DP118" s="29"/>
      <c r="DQ118" s="29"/>
      <c r="DR118" s="29"/>
      <c r="DS118" s="29"/>
      <c r="DT118" s="29"/>
      <c r="DU118" s="29"/>
      <c r="DV118" s="29"/>
      <c r="DW118" s="29"/>
      <c r="DX118" s="29"/>
      <c r="DY118" s="29"/>
      <c r="DZ118" s="29"/>
      <c r="EA118" s="29"/>
      <c r="EB118" s="29"/>
      <c r="EC118" s="29"/>
      <c r="ED118" s="29"/>
      <c r="EE118" s="29"/>
      <c r="EF118" s="29"/>
      <c r="EG118" s="29"/>
      <c r="EH118" s="29"/>
      <c r="EI118" s="29"/>
      <c r="EJ118" s="29"/>
      <c r="EK118" s="29"/>
      <c r="EL118" s="29"/>
      <c r="EM118" s="29"/>
      <c r="EN118" s="29"/>
      <c r="EO118" s="29"/>
      <c r="EP118" s="29"/>
      <c r="EQ118" s="29"/>
      <c r="ER118" s="29"/>
      <c r="ES118" s="29"/>
      <c r="ET118" s="29"/>
      <c r="EU118" s="29"/>
      <c r="EV118" s="29"/>
      <c r="EW118" s="29"/>
      <c r="EX118" s="29"/>
      <c r="EY118" s="29"/>
      <c r="EZ118" s="29"/>
      <c r="FA118" s="29"/>
      <c r="FB118" s="29"/>
      <c r="FC118" s="29"/>
      <c r="FD118" s="29"/>
      <c r="FE118" s="29"/>
      <c r="FF118" s="29"/>
      <c r="FG118" s="29"/>
      <c r="FH118" s="29"/>
      <c r="FI118" s="29"/>
      <c r="FJ118" s="29"/>
      <c r="FK118" s="29"/>
      <c r="FL118" s="29"/>
      <c r="FM118" s="29"/>
      <c r="FN118" s="29"/>
      <c r="FO118" s="29"/>
      <c r="FP118" s="29"/>
      <c r="FQ118" s="29"/>
      <c r="FR118" s="29"/>
      <c r="FS118" s="29"/>
      <c r="FT118" s="29"/>
      <c r="FU118" s="29"/>
      <c r="FV118" s="29"/>
      <c r="FW118" s="29"/>
      <c r="FX118" s="29"/>
      <c r="FY118" s="29"/>
      <c r="FZ118" s="29"/>
      <c r="GA118" s="29"/>
      <c r="GB118" s="29"/>
      <c r="GC118" s="29"/>
      <c r="GD118" s="29"/>
      <c r="GE118" s="29"/>
      <c r="GF118" s="29"/>
      <c r="GG118" s="29"/>
      <c r="GH118" s="29"/>
      <c r="GI118" s="29"/>
      <c r="GJ118" s="29"/>
      <c r="GK118" s="29"/>
      <c r="GL118" s="29"/>
      <c r="GM118" s="29"/>
      <c r="GN118" s="29"/>
      <c r="GO118" s="29"/>
      <c r="GP118" s="29"/>
      <c r="GQ118" s="29"/>
      <c r="GR118" s="29"/>
      <c r="GS118" s="29"/>
      <c r="GT118" s="29"/>
      <c r="GU118" s="29"/>
      <c r="GV118" s="29"/>
      <c r="GW118" s="29"/>
      <c r="GX118" s="29"/>
      <c r="GY118" s="29"/>
      <c r="GZ118" s="29"/>
      <c r="HA118" s="29"/>
      <c r="HB118" s="29"/>
      <c r="HC118" s="29"/>
      <c r="HD118" s="29"/>
      <c r="HE118" s="29"/>
      <c r="HF118" s="29"/>
      <c r="HG118" s="29"/>
      <c r="HH118" s="29"/>
      <c r="HI118" s="29"/>
      <c r="HJ118" s="29"/>
      <c r="HK118" s="29"/>
      <c r="HL118" s="29"/>
      <c r="HM118" s="29"/>
      <c r="HN118" s="29"/>
      <c r="HO118" s="29"/>
      <c r="HP118" s="29"/>
      <c r="HQ118" s="29"/>
      <c r="HR118" s="29"/>
      <c r="HS118" s="29"/>
      <c r="HT118" s="29"/>
      <c r="HU118" s="29"/>
      <c r="HV118" s="29"/>
      <c r="HW118" s="29"/>
      <c r="HX118" s="29"/>
      <c r="HY118" s="29"/>
      <c r="HZ118" s="29"/>
      <c r="IA118" s="29"/>
      <c r="IB118" s="29"/>
      <c r="IC118" s="29"/>
      <c r="ID118" s="29"/>
      <c r="IE118" s="29"/>
      <c r="IF118" s="29"/>
      <c r="IG118" s="29"/>
      <c r="IH118" s="29"/>
      <c r="II118" s="29"/>
      <c r="IJ118" s="29"/>
      <c r="IK118" s="29"/>
      <c r="IL118" s="29"/>
      <c r="IM118" s="29"/>
      <c r="IN118" s="29"/>
      <c r="IO118" s="29"/>
      <c r="IP118" s="29"/>
      <c r="IQ118" s="29"/>
      <c r="IR118" s="29"/>
      <c r="IS118" s="29"/>
      <c r="IT118" s="29"/>
      <c r="IU118" s="29"/>
      <c r="IV118" s="29"/>
      <c r="IW118" s="29"/>
      <c r="IX118" s="29"/>
      <c r="IY118" s="29"/>
      <c r="IZ118" s="29"/>
      <c r="JA118" s="29"/>
      <c r="JB118" s="29"/>
      <c r="JC118" s="29"/>
      <c r="JD118" s="29"/>
      <c r="JE118" s="29"/>
      <c r="JF118" s="29"/>
      <c r="JG118" s="29"/>
      <c r="JH118" s="29"/>
      <c r="JI118" s="29"/>
      <c r="JJ118" s="29"/>
      <c r="JK118" s="29"/>
      <c r="JL118" s="29"/>
      <c r="JM118" s="29"/>
      <c r="JN118" s="29"/>
      <c r="JO118" s="29"/>
      <c r="JP118" s="29"/>
      <c r="JQ118" s="29"/>
      <c r="JR118" s="29"/>
      <c r="JS118" s="29"/>
      <c r="JT118" s="29"/>
      <c r="JU118" s="29"/>
      <c r="JV118" s="29"/>
      <c r="JW118" s="29"/>
      <c r="JX118" s="29"/>
      <c r="JY118" s="29"/>
      <c r="JZ118" s="29"/>
      <c r="KA118" s="29"/>
      <c r="KB118" s="29"/>
      <c r="KC118" s="29"/>
      <c r="KD118" s="29"/>
      <c r="KE118" s="29"/>
      <c r="KF118" s="29"/>
      <c r="KG118" s="29"/>
      <c r="KH118" s="29"/>
      <c r="KI118" s="29"/>
      <c r="KJ118" s="29"/>
      <c r="KK118" s="29"/>
      <c r="KL118" s="29"/>
      <c r="KM118" s="29"/>
      <c r="KN118" s="29"/>
      <c r="KO118" s="29"/>
      <c r="KP118" s="29"/>
      <c r="KQ118" s="29"/>
      <c r="KR118" s="29"/>
      <c r="KS118" s="29"/>
      <c r="KT118" s="29"/>
      <c r="KU118" s="29"/>
      <c r="KV118" s="29"/>
      <c r="KW118" s="29"/>
      <c r="KX118" s="29"/>
      <c r="KY118" s="29"/>
      <c r="KZ118" s="29"/>
      <c r="LA118" s="29"/>
      <c r="LB118" s="29"/>
      <c r="LC118" s="29"/>
      <c r="LD118" s="29"/>
      <c r="LE118" s="29"/>
      <c r="LF118" s="29"/>
      <c r="LG118" s="29"/>
      <c r="LH118" s="29"/>
      <c r="LI118" s="29"/>
      <c r="LJ118" s="29"/>
      <c r="LK118" s="29"/>
      <c r="LL118" s="29"/>
      <c r="LM118" s="29"/>
      <c r="LN118" s="29"/>
      <c r="LO118" s="29"/>
      <c r="LP118" s="29"/>
      <c r="LQ118" s="29"/>
      <c r="LR118" s="29"/>
      <c r="LS118" s="29"/>
      <c r="LT118" s="29"/>
      <c r="LU118" s="29"/>
      <c r="LV118" s="29"/>
      <c r="LW118" s="29"/>
      <c r="LX118" s="29"/>
      <c r="LY118" s="29"/>
      <c r="LZ118" s="29"/>
      <c r="MA118" s="29"/>
      <c r="MB118" s="29"/>
      <c r="MC118" s="29"/>
      <c r="MD118" s="29"/>
      <c r="ME118" s="29"/>
      <c r="MF118" s="29"/>
      <c r="MG118" s="29"/>
      <c r="MH118" s="29"/>
      <c r="MI118" s="29"/>
      <c r="MJ118" s="29"/>
      <c r="MK118" s="29"/>
      <c r="ML118" s="29"/>
      <c r="MM118" s="29"/>
      <c r="MN118" s="29"/>
      <c r="MO118" s="29"/>
      <c r="MP118" s="29"/>
      <c r="MQ118" s="29"/>
      <c r="MR118" s="29"/>
      <c r="MS118" s="29"/>
      <c r="MT118" s="29"/>
      <c r="MU118" s="29"/>
      <c r="MV118" s="29"/>
      <c r="MW118" s="29"/>
      <c r="MX118" s="29"/>
      <c r="MY118" s="29"/>
      <c r="MZ118" s="29"/>
      <c r="NA118" s="29"/>
      <c r="NB118" s="29"/>
      <c r="NC118" s="29"/>
      <c r="ND118" s="29"/>
      <c r="NE118" s="29"/>
      <c r="NF118" s="29"/>
      <c r="NG118" s="29"/>
      <c r="NH118" s="29"/>
      <c r="NI118" s="29"/>
      <c r="NJ118" s="29"/>
      <c r="NK118" s="29"/>
      <c r="NL118" s="29"/>
      <c r="NM118" s="29"/>
      <c r="NN118" s="29"/>
      <c r="NO118" s="29"/>
      <c r="NP118" s="29"/>
      <c r="NQ118" s="29"/>
      <c r="NR118" s="29"/>
      <c r="NS118" s="29"/>
      <c r="NT118" s="29"/>
      <c r="NU118" s="29"/>
      <c r="NV118" s="29"/>
      <c r="NW118" s="29"/>
      <c r="NX118" s="29"/>
      <c r="NY118" s="29"/>
      <c r="NZ118" s="29"/>
      <c r="OA118" s="29"/>
      <c r="OB118" s="29"/>
      <c r="OC118" s="29"/>
      <c r="OD118" s="29"/>
      <c r="OE118" s="29"/>
      <c r="OF118" s="29"/>
      <c r="OG118" s="29"/>
      <c r="OH118" s="29"/>
      <c r="OI118" s="29"/>
      <c r="OJ118" s="29"/>
      <c r="OK118" s="29"/>
      <c r="OL118" s="29"/>
      <c r="OM118" s="29"/>
      <c r="ON118" s="29"/>
      <c r="OO118" s="29"/>
      <c r="OP118" s="29"/>
      <c r="OQ118" s="29"/>
      <c r="OR118" s="29"/>
      <c r="OS118" s="29"/>
      <c r="OT118" s="29"/>
      <c r="OU118" s="29"/>
      <c r="OV118" s="29"/>
      <c r="OW118" s="29"/>
      <c r="OX118" s="29"/>
      <c r="OY118" s="29"/>
      <c r="OZ118" s="29"/>
      <c r="PA118" s="29"/>
      <c r="PB118" s="29"/>
      <c r="PC118" s="29"/>
      <c r="PD118" s="29"/>
      <c r="PE118" s="29"/>
      <c r="PF118" s="29"/>
      <c r="PG118" s="29"/>
      <c r="PH118" s="29"/>
      <c r="PI118" s="29"/>
      <c r="PJ118" s="29"/>
      <c r="PK118" s="29"/>
      <c r="PL118" s="29"/>
      <c r="PM118" s="29"/>
      <c r="PN118" s="29"/>
      <c r="PO118" s="29"/>
      <c r="PP118" s="29"/>
      <c r="PQ118" s="29"/>
      <c r="PR118" s="29"/>
      <c r="PS118" s="29"/>
      <c r="PT118" s="29"/>
      <c r="PU118" s="29"/>
      <c r="PV118" s="29"/>
      <c r="PW118" s="29"/>
      <c r="PX118" s="29"/>
      <c r="PY118" s="29"/>
      <c r="PZ118" s="29"/>
      <c r="QA118" s="29"/>
      <c r="QB118" s="29"/>
      <c r="QC118" s="29"/>
      <c r="QD118" s="29"/>
      <c r="QE118" s="29"/>
      <c r="QF118" s="29"/>
      <c r="QG118" s="29"/>
      <c r="QH118" s="29"/>
      <c r="QI118" s="29"/>
      <c r="QJ118" s="29"/>
      <c r="QK118" s="29"/>
      <c r="QL118" s="29"/>
      <c r="QM118" s="29"/>
      <c r="QN118" s="29"/>
      <c r="QO118" s="29"/>
      <c r="QP118" s="29"/>
      <c r="QQ118" s="29"/>
      <c r="QR118" s="29"/>
      <c r="QS118" s="29"/>
      <c r="QT118" s="29"/>
      <c r="QU118" s="29"/>
      <c r="QV118" s="29"/>
      <c r="QW118" s="29"/>
      <c r="QX118" s="29"/>
      <c r="QY118" s="29"/>
      <c r="QZ118" s="29"/>
      <c r="RA118" s="29"/>
      <c r="RB118" s="29"/>
      <c r="RC118" s="29"/>
      <c r="RD118" s="29"/>
      <c r="RE118" s="29"/>
      <c r="RF118" s="29"/>
      <c r="RG118" s="29"/>
      <c r="RH118" s="29"/>
      <c r="RI118" s="29"/>
      <c r="RJ118" s="29"/>
      <c r="RK118" s="29"/>
      <c r="RL118" s="29"/>
    </row>
    <row r="119" spans="1:480" s="30" customFormat="1" ht="78.75" customHeight="1" x14ac:dyDescent="0.25">
      <c r="A119" s="34" t="s">
        <v>50</v>
      </c>
      <c r="B119" s="34" t="s">
        <v>57</v>
      </c>
      <c r="C119" s="34" t="s">
        <v>19</v>
      </c>
      <c r="D119" s="26" t="s">
        <v>214</v>
      </c>
      <c r="E119" s="26" t="s">
        <v>52</v>
      </c>
      <c r="F119" s="107" t="s">
        <v>18</v>
      </c>
      <c r="G119" s="28">
        <v>0.1</v>
      </c>
      <c r="H119" s="149">
        <v>45383</v>
      </c>
      <c r="I119" s="28">
        <v>0</v>
      </c>
      <c r="J119" s="28">
        <v>0</v>
      </c>
      <c r="K119" s="247">
        <v>1284.3</v>
      </c>
      <c r="L119" s="28">
        <v>0</v>
      </c>
      <c r="M119" s="28">
        <v>0</v>
      </c>
      <c r="N119" s="52"/>
      <c r="O119" s="52"/>
      <c r="P119" s="52"/>
      <c r="Q119" s="159"/>
      <c r="R119" s="159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  <c r="AF119" s="29"/>
      <c r="AG119" s="29"/>
      <c r="AH119" s="29"/>
      <c r="AI119" s="29"/>
      <c r="AJ119" s="29"/>
      <c r="AK119" s="29"/>
      <c r="AL119" s="29"/>
      <c r="AM119" s="29"/>
      <c r="AN119" s="29"/>
      <c r="AO119" s="29"/>
      <c r="AP119" s="29"/>
      <c r="AQ119" s="29"/>
      <c r="AR119" s="29"/>
      <c r="AS119" s="29"/>
      <c r="AT119" s="29"/>
      <c r="AU119" s="29"/>
      <c r="AV119" s="29"/>
      <c r="AW119" s="29"/>
      <c r="AX119" s="29"/>
      <c r="AY119" s="29"/>
      <c r="AZ119" s="29"/>
      <c r="BA119" s="29"/>
      <c r="BB119" s="29"/>
      <c r="BC119" s="29"/>
      <c r="BD119" s="29"/>
      <c r="BE119" s="29"/>
      <c r="BF119" s="29"/>
      <c r="BG119" s="29"/>
      <c r="BH119" s="29"/>
      <c r="BI119" s="29"/>
      <c r="BJ119" s="29"/>
      <c r="BK119" s="29"/>
      <c r="BL119" s="29"/>
      <c r="BM119" s="29"/>
      <c r="BN119" s="29"/>
      <c r="BO119" s="29"/>
      <c r="BP119" s="29"/>
      <c r="BQ119" s="29"/>
      <c r="BR119" s="29"/>
      <c r="BS119" s="29"/>
      <c r="BT119" s="29"/>
      <c r="BU119" s="29"/>
      <c r="BV119" s="29"/>
      <c r="BW119" s="29"/>
      <c r="BX119" s="29"/>
      <c r="BY119" s="29"/>
      <c r="BZ119" s="29"/>
      <c r="CA119" s="29"/>
      <c r="CB119" s="29"/>
      <c r="CC119" s="29"/>
      <c r="CD119" s="29"/>
      <c r="CE119" s="29"/>
      <c r="CF119" s="29"/>
      <c r="CG119" s="29"/>
      <c r="CH119" s="29"/>
      <c r="CI119" s="29"/>
      <c r="CJ119" s="29"/>
      <c r="CK119" s="29"/>
      <c r="CL119" s="29"/>
      <c r="CM119" s="29"/>
      <c r="CN119" s="29"/>
      <c r="CO119" s="29"/>
      <c r="CP119" s="29"/>
      <c r="CQ119" s="29"/>
      <c r="CR119" s="29"/>
      <c r="CS119" s="29"/>
      <c r="CT119" s="29"/>
      <c r="CU119" s="29"/>
      <c r="CV119" s="29"/>
      <c r="CW119" s="29"/>
      <c r="CX119" s="29"/>
      <c r="CY119" s="29"/>
      <c r="CZ119" s="29"/>
      <c r="DA119" s="29"/>
      <c r="DB119" s="29"/>
      <c r="DC119" s="29"/>
      <c r="DD119" s="29"/>
      <c r="DE119" s="29"/>
      <c r="DF119" s="29"/>
      <c r="DG119" s="29"/>
      <c r="DH119" s="29"/>
      <c r="DI119" s="29"/>
      <c r="DJ119" s="29"/>
      <c r="DK119" s="29"/>
      <c r="DL119" s="29"/>
      <c r="DM119" s="29"/>
      <c r="DN119" s="29"/>
      <c r="DO119" s="29"/>
      <c r="DP119" s="29"/>
      <c r="DQ119" s="29"/>
      <c r="DR119" s="29"/>
      <c r="DS119" s="29"/>
      <c r="DT119" s="29"/>
      <c r="DU119" s="29"/>
      <c r="DV119" s="29"/>
      <c r="DW119" s="29"/>
      <c r="DX119" s="29"/>
      <c r="DY119" s="29"/>
      <c r="DZ119" s="29"/>
      <c r="EA119" s="29"/>
      <c r="EB119" s="29"/>
      <c r="EC119" s="29"/>
      <c r="ED119" s="29"/>
      <c r="EE119" s="29"/>
      <c r="EF119" s="29"/>
      <c r="EG119" s="29"/>
      <c r="EH119" s="29"/>
      <c r="EI119" s="29"/>
      <c r="EJ119" s="29"/>
      <c r="EK119" s="29"/>
      <c r="EL119" s="29"/>
      <c r="EM119" s="29"/>
      <c r="EN119" s="29"/>
      <c r="EO119" s="29"/>
      <c r="EP119" s="29"/>
      <c r="EQ119" s="29"/>
      <c r="ER119" s="29"/>
      <c r="ES119" s="29"/>
      <c r="ET119" s="29"/>
      <c r="EU119" s="29"/>
      <c r="EV119" s="29"/>
      <c r="EW119" s="29"/>
      <c r="EX119" s="29"/>
      <c r="EY119" s="29"/>
      <c r="EZ119" s="29"/>
      <c r="FA119" s="29"/>
      <c r="FB119" s="29"/>
      <c r="FC119" s="29"/>
      <c r="FD119" s="29"/>
      <c r="FE119" s="29"/>
      <c r="FF119" s="29"/>
      <c r="FG119" s="29"/>
      <c r="FH119" s="29"/>
      <c r="FI119" s="29"/>
      <c r="FJ119" s="29"/>
      <c r="FK119" s="29"/>
      <c r="FL119" s="29"/>
      <c r="FM119" s="29"/>
      <c r="FN119" s="29"/>
      <c r="FO119" s="29"/>
      <c r="FP119" s="29"/>
      <c r="FQ119" s="29"/>
      <c r="FR119" s="29"/>
      <c r="FS119" s="29"/>
      <c r="FT119" s="29"/>
      <c r="FU119" s="29"/>
      <c r="FV119" s="29"/>
      <c r="FW119" s="29"/>
      <c r="FX119" s="29"/>
      <c r="FY119" s="29"/>
      <c r="FZ119" s="29"/>
      <c r="GA119" s="29"/>
      <c r="GB119" s="29"/>
      <c r="GC119" s="29"/>
      <c r="GD119" s="29"/>
      <c r="GE119" s="29"/>
      <c r="GF119" s="29"/>
      <c r="GG119" s="29"/>
      <c r="GH119" s="29"/>
      <c r="GI119" s="29"/>
      <c r="GJ119" s="29"/>
      <c r="GK119" s="29"/>
      <c r="GL119" s="29"/>
      <c r="GM119" s="29"/>
      <c r="GN119" s="29"/>
      <c r="GO119" s="29"/>
      <c r="GP119" s="29"/>
      <c r="GQ119" s="29"/>
      <c r="GR119" s="29"/>
      <c r="GS119" s="29"/>
      <c r="GT119" s="29"/>
      <c r="GU119" s="29"/>
      <c r="GV119" s="29"/>
      <c r="GW119" s="29"/>
      <c r="GX119" s="29"/>
      <c r="GY119" s="29"/>
      <c r="GZ119" s="29"/>
      <c r="HA119" s="29"/>
      <c r="HB119" s="29"/>
      <c r="HC119" s="29"/>
      <c r="HD119" s="29"/>
      <c r="HE119" s="29"/>
      <c r="HF119" s="29"/>
      <c r="HG119" s="29"/>
      <c r="HH119" s="29"/>
      <c r="HI119" s="29"/>
      <c r="HJ119" s="29"/>
      <c r="HK119" s="29"/>
      <c r="HL119" s="29"/>
      <c r="HM119" s="29"/>
      <c r="HN119" s="29"/>
      <c r="HO119" s="29"/>
      <c r="HP119" s="29"/>
      <c r="HQ119" s="29"/>
      <c r="HR119" s="29"/>
      <c r="HS119" s="29"/>
      <c r="HT119" s="29"/>
      <c r="HU119" s="29"/>
      <c r="HV119" s="29"/>
      <c r="HW119" s="29"/>
      <c r="HX119" s="29"/>
      <c r="HY119" s="29"/>
      <c r="HZ119" s="29"/>
      <c r="IA119" s="29"/>
      <c r="IB119" s="29"/>
      <c r="IC119" s="29"/>
      <c r="ID119" s="29"/>
      <c r="IE119" s="29"/>
      <c r="IF119" s="29"/>
      <c r="IG119" s="29"/>
      <c r="IH119" s="29"/>
      <c r="II119" s="29"/>
      <c r="IJ119" s="29"/>
      <c r="IK119" s="29"/>
      <c r="IL119" s="29"/>
      <c r="IM119" s="29"/>
      <c r="IN119" s="29"/>
      <c r="IO119" s="29"/>
      <c r="IP119" s="29"/>
      <c r="IQ119" s="29"/>
      <c r="IR119" s="29"/>
      <c r="IS119" s="29"/>
      <c r="IT119" s="29"/>
      <c r="IU119" s="29"/>
      <c r="IV119" s="29"/>
      <c r="IW119" s="29"/>
      <c r="IX119" s="29"/>
      <c r="IY119" s="29"/>
      <c r="IZ119" s="29"/>
      <c r="JA119" s="29"/>
      <c r="JB119" s="29"/>
      <c r="JC119" s="29"/>
      <c r="JD119" s="29"/>
      <c r="JE119" s="29"/>
      <c r="JF119" s="29"/>
      <c r="JG119" s="29"/>
      <c r="JH119" s="29"/>
      <c r="JI119" s="29"/>
      <c r="JJ119" s="29"/>
      <c r="JK119" s="29"/>
      <c r="JL119" s="29"/>
      <c r="JM119" s="29"/>
      <c r="JN119" s="29"/>
      <c r="JO119" s="29"/>
      <c r="JP119" s="29"/>
      <c r="JQ119" s="29"/>
      <c r="JR119" s="29"/>
      <c r="JS119" s="29"/>
      <c r="JT119" s="29"/>
      <c r="JU119" s="29"/>
      <c r="JV119" s="29"/>
      <c r="JW119" s="29"/>
      <c r="JX119" s="29"/>
      <c r="JY119" s="29"/>
      <c r="JZ119" s="29"/>
      <c r="KA119" s="29"/>
      <c r="KB119" s="29"/>
      <c r="KC119" s="29"/>
      <c r="KD119" s="29"/>
      <c r="KE119" s="29"/>
      <c r="KF119" s="29"/>
      <c r="KG119" s="29"/>
      <c r="KH119" s="29"/>
      <c r="KI119" s="29"/>
      <c r="KJ119" s="29"/>
      <c r="KK119" s="29"/>
      <c r="KL119" s="29"/>
      <c r="KM119" s="29"/>
      <c r="KN119" s="29"/>
      <c r="KO119" s="29"/>
      <c r="KP119" s="29"/>
      <c r="KQ119" s="29"/>
      <c r="KR119" s="29"/>
      <c r="KS119" s="29"/>
      <c r="KT119" s="29"/>
      <c r="KU119" s="29"/>
      <c r="KV119" s="29"/>
      <c r="KW119" s="29"/>
      <c r="KX119" s="29"/>
      <c r="KY119" s="29"/>
      <c r="KZ119" s="29"/>
      <c r="LA119" s="29"/>
      <c r="LB119" s="29"/>
      <c r="LC119" s="29"/>
      <c r="LD119" s="29"/>
      <c r="LE119" s="29"/>
      <c r="LF119" s="29"/>
      <c r="LG119" s="29"/>
      <c r="LH119" s="29"/>
      <c r="LI119" s="29"/>
      <c r="LJ119" s="29"/>
      <c r="LK119" s="29"/>
      <c r="LL119" s="29"/>
      <c r="LM119" s="29"/>
      <c r="LN119" s="29"/>
      <c r="LO119" s="29"/>
      <c r="LP119" s="29"/>
      <c r="LQ119" s="29"/>
      <c r="LR119" s="29"/>
      <c r="LS119" s="29"/>
      <c r="LT119" s="29"/>
      <c r="LU119" s="29"/>
      <c r="LV119" s="29"/>
      <c r="LW119" s="29"/>
      <c r="LX119" s="29"/>
      <c r="LY119" s="29"/>
      <c r="LZ119" s="29"/>
      <c r="MA119" s="29"/>
      <c r="MB119" s="29"/>
      <c r="MC119" s="29"/>
      <c r="MD119" s="29"/>
      <c r="ME119" s="29"/>
      <c r="MF119" s="29"/>
      <c r="MG119" s="29"/>
      <c r="MH119" s="29"/>
      <c r="MI119" s="29"/>
      <c r="MJ119" s="29"/>
      <c r="MK119" s="29"/>
      <c r="ML119" s="29"/>
      <c r="MM119" s="29"/>
      <c r="MN119" s="29"/>
      <c r="MO119" s="29"/>
      <c r="MP119" s="29"/>
      <c r="MQ119" s="29"/>
      <c r="MR119" s="29"/>
      <c r="MS119" s="29"/>
      <c r="MT119" s="29"/>
      <c r="MU119" s="29"/>
      <c r="MV119" s="29"/>
      <c r="MW119" s="29"/>
      <c r="MX119" s="29"/>
      <c r="MY119" s="29"/>
      <c r="MZ119" s="29"/>
      <c r="NA119" s="29"/>
      <c r="NB119" s="29"/>
      <c r="NC119" s="29"/>
      <c r="ND119" s="29"/>
      <c r="NE119" s="29"/>
      <c r="NF119" s="29"/>
      <c r="NG119" s="29"/>
      <c r="NH119" s="29"/>
      <c r="NI119" s="29"/>
      <c r="NJ119" s="29"/>
      <c r="NK119" s="29"/>
      <c r="NL119" s="29"/>
      <c r="NM119" s="29"/>
      <c r="NN119" s="29"/>
      <c r="NO119" s="29"/>
      <c r="NP119" s="29"/>
      <c r="NQ119" s="29"/>
      <c r="NR119" s="29"/>
      <c r="NS119" s="29"/>
      <c r="NT119" s="29"/>
      <c r="NU119" s="29"/>
      <c r="NV119" s="29"/>
      <c r="NW119" s="29"/>
      <c r="NX119" s="29"/>
      <c r="NY119" s="29"/>
      <c r="NZ119" s="29"/>
      <c r="OA119" s="29"/>
      <c r="OB119" s="29"/>
      <c r="OC119" s="29"/>
      <c r="OD119" s="29"/>
      <c r="OE119" s="29"/>
      <c r="OF119" s="29"/>
      <c r="OG119" s="29"/>
      <c r="OH119" s="29"/>
      <c r="OI119" s="29"/>
      <c r="OJ119" s="29"/>
      <c r="OK119" s="29"/>
      <c r="OL119" s="29"/>
      <c r="OM119" s="29"/>
      <c r="ON119" s="29"/>
      <c r="OO119" s="29"/>
      <c r="OP119" s="29"/>
      <c r="OQ119" s="29"/>
      <c r="OR119" s="29"/>
      <c r="OS119" s="29"/>
      <c r="OT119" s="29"/>
      <c r="OU119" s="29"/>
      <c r="OV119" s="29"/>
      <c r="OW119" s="29"/>
      <c r="OX119" s="29"/>
      <c r="OY119" s="29"/>
      <c r="OZ119" s="29"/>
      <c r="PA119" s="29"/>
      <c r="PB119" s="29"/>
      <c r="PC119" s="29"/>
      <c r="PD119" s="29"/>
      <c r="PE119" s="29"/>
      <c r="PF119" s="29"/>
      <c r="PG119" s="29"/>
      <c r="PH119" s="29"/>
      <c r="PI119" s="29"/>
      <c r="PJ119" s="29"/>
      <c r="PK119" s="29"/>
      <c r="PL119" s="29"/>
      <c r="PM119" s="29"/>
      <c r="PN119" s="29"/>
      <c r="PO119" s="29"/>
      <c r="PP119" s="29"/>
      <c r="PQ119" s="29"/>
      <c r="PR119" s="29"/>
      <c r="PS119" s="29"/>
      <c r="PT119" s="29"/>
      <c r="PU119" s="29"/>
      <c r="PV119" s="29"/>
      <c r="PW119" s="29"/>
      <c r="PX119" s="29"/>
      <c r="PY119" s="29"/>
      <c r="PZ119" s="29"/>
      <c r="QA119" s="29"/>
      <c r="QB119" s="29"/>
      <c r="QC119" s="29"/>
      <c r="QD119" s="29"/>
      <c r="QE119" s="29"/>
      <c r="QF119" s="29"/>
      <c r="QG119" s="29"/>
      <c r="QH119" s="29"/>
      <c r="QI119" s="29"/>
      <c r="QJ119" s="29"/>
      <c r="QK119" s="29"/>
      <c r="QL119" s="29"/>
      <c r="QM119" s="29"/>
      <c r="QN119" s="29"/>
      <c r="QO119" s="29"/>
      <c r="QP119" s="29"/>
      <c r="QQ119" s="29"/>
      <c r="QR119" s="29"/>
      <c r="QS119" s="29"/>
      <c r="QT119" s="29"/>
      <c r="QU119" s="29"/>
      <c r="QV119" s="29"/>
      <c r="QW119" s="29"/>
      <c r="QX119" s="29"/>
      <c r="QY119" s="29"/>
      <c r="QZ119" s="29"/>
      <c r="RA119" s="29"/>
      <c r="RB119" s="29"/>
      <c r="RC119" s="29"/>
      <c r="RD119" s="29"/>
      <c r="RE119" s="29"/>
      <c r="RF119" s="29"/>
      <c r="RG119" s="29"/>
      <c r="RH119" s="29"/>
      <c r="RI119" s="29"/>
      <c r="RJ119" s="29"/>
      <c r="RK119" s="29"/>
      <c r="RL119" s="29"/>
    </row>
    <row r="120" spans="1:480" s="30" customFormat="1" ht="78.75" customHeight="1" x14ac:dyDescent="0.25">
      <c r="A120" s="34" t="s">
        <v>50</v>
      </c>
      <c r="B120" s="34" t="s">
        <v>57</v>
      </c>
      <c r="C120" s="34" t="s">
        <v>19</v>
      </c>
      <c r="D120" s="26" t="s">
        <v>215</v>
      </c>
      <c r="E120" s="26" t="s">
        <v>52</v>
      </c>
      <c r="F120" s="107" t="s">
        <v>18</v>
      </c>
      <c r="G120" s="33">
        <v>0</v>
      </c>
      <c r="H120" s="149" t="s">
        <v>13</v>
      </c>
      <c r="I120" s="28">
        <v>0</v>
      </c>
      <c r="J120" s="28">
        <v>0</v>
      </c>
      <c r="K120" s="242">
        <v>706.58</v>
      </c>
      <c r="L120" s="28">
        <v>0</v>
      </c>
      <c r="M120" s="28">
        <v>0</v>
      </c>
      <c r="N120" s="52"/>
      <c r="O120" s="52"/>
      <c r="P120" s="52"/>
      <c r="Q120" s="102"/>
      <c r="R120" s="170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  <c r="AF120" s="29"/>
      <c r="AG120" s="29"/>
      <c r="AH120" s="29"/>
      <c r="AI120" s="29"/>
      <c r="AJ120" s="29"/>
      <c r="AK120" s="29"/>
      <c r="AL120" s="29"/>
      <c r="AM120" s="29"/>
      <c r="AN120" s="29"/>
      <c r="AO120" s="29"/>
      <c r="AP120" s="29"/>
      <c r="AQ120" s="29"/>
      <c r="AR120" s="29"/>
      <c r="AS120" s="29"/>
      <c r="AT120" s="29"/>
      <c r="AU120" s="29"/>
      <c r="AV120" s="29"/>
      <c r="AW120" s="29"/>
      <c r="AX120" s="29"/>
      <c r="AY120" s="29"/>
      <c r="AZ120" s="29"/>
      <c r="BA120" s="29"/>
      <c r="BB120" s="29"/>
      <c r="BC120" s="29"/>
      <c r="BD120" s="29"/>
      <c r="BE120" s="29"/>
      <c r="BF120" s="29"/>
      <c r="BG120" s="29"/>
      <c r="BH120" s="29"/>
      <c r="BI120" s="29"/>
      <c r="BJ120" s="29"/>
      <c r="BK120" s="29"/>
      <c r="BL120" s="29"/>
      <c r="BM120" s="29"/>
      <c r="BN120" s="29"/>
      <c r="BO120" s="29"/>
      <c r="BP120" s="29"/>
      <c r="BQ120" s="29"/>
      <c r="BR120" s="29"/>
      <c r="BS120" s="29"/>
      <c r="BT120" s="29"/>
      <c r="BU120" s="29"/>
      <c r="BV120" s="29"/>
      <c r="BW120" s="29"/>
      <c r="BX120" s="29"/>
      <c r="BY120" s="29"/>
      <c r="BZ120" s="29"/>
      <c r="CA120" s="29"/>
      <c r="CB120" s="29"/>
      <c r="CC120" s="29"/>
      <c r="CD120" s="29"/>
      <c r="CE120" s="29"/>
      <c r="CF120" s="29"/>
      <c r="CG120" s="29"/>
      <c r="CH120" s="29"/>
      <c r="CI120" s="29"/>
      <c r="CJ120" s="29"/>
      <c r="CK120" s="29"/>
      <c r="CL120" s="29"/>
      <c r="CM120" s="29"/>
      <c r="CN120" s="29"/>
      <c r="CO120" s="29"/>
      <c r="CP120" s="29"/>
      <c r="CQ120" s="29"/>
      <c r="CR120" s="29"/>
      <c r="CS120" s="29"/>
      <c r="CT120" s="29"/>
      <c r="CU120" s="29"/>
      <c r="CV120" s="29"/>
      <c r="CW120" s="29"/>
      <c r="CX120" s="29"/>
      <c r="CY120" s="29"/>
      <c r="CZ120" s="29"/>
      <c r="DA120" s="29"/>
      <c r="DB120" s="29"/>
      <c r="DC120" s="29"/>
      <c r="DD120" s="29"/>
      <c r="DE120" s="29"/>
      <c r="DF120" s="29"/>
      <c r="DG120" s="29"/>
      <c r="DH120" s="29"/>
      <c r="DI120" s="29"/>
      <c r="DJ120" s="29"/>
      <c r="DK120" s="29"/>
      <c r="DL120" s="29"/>
      <c r="DM120" s="29"/>
      <c r="DN120" s="29"/>
      <c r="DO120" s="29"/>
      <c r="DP120" s="29"/>
      <c r="DQ120" s="29"/>
      <c r="DR120" s="29"/>
      <c r="DS120" s="29"/>
      <c r="DT120" s="29"/>
      <c r="DU120" s="29"/>
      <c r="DV120" s="29"/>
      <c r="DW120" s="29"/>
      <c r="DX120" s="29"/>
      <c r="DY120" s="29"/>
      <c r="DZ120" s="29"/>
      <c r="EA120" s="29"/>
      <c r="EB120" s="29"/>
      <c r="EC120" s="29"/>
      <c r="ED120" s="29"/>
      <c r="EE120" s="29"/>
      <c r="EF120" s="29"/>
      <c r="EG120" s="29"/>
      <c r="EH120" s="29"/>
      <c r="EI120" s="29"/>
      <c r="EJ120" s="29"/>
      <c r="EK120" s="29"/>
      <c r="EL120" s="29"/>
      <c r="EM120" s="29"/>
      <c r="EN120" s="29"/>
      <c r="EO120" s="29"/>
      <c r="EP120" s="29"/>
      <c r="EQ120" s="29"/>
      <c r="ER120" s="29"/>
      <c r="ES120" s="29"/>
      <c r="ET120" s="29"/>
      <c r="EU120" s="29"/>
      <c r="EV120" s="29"/>
      <c r="EW120" s="29"/>
      <c r="EX120" s="29"/>
      <c r="EY120" s="29"/>
      <c r="EZ120" s="29"/>
      <c r="FA120" s="29"/>
      <c r="FB120" s="29"/>
      <c r="FC120" s="29"/>
      <c r="FD120" s="29"/>
      <c r="FE120" s="29"/>
      <c r="FF120" s="29"/>
      <c r="FG120" s="29"/>
      <c r="FH120" s="29"/>
      <c r="FI120" s="29"/>
      <c r="FJ120" s="29"/>
      <c r="FK120" s="29"/>
      <c r="FL120" s="29"/>
      <c r="FM120" s="29"/>
      <c r="FN120" s="29"/>
      <c r="FO120" s="29"/>
      <c r="FP120" s="29"/>
      <c r="FQ120" s="29"/>
      <c r="FR120" s="29"/>
      <c r="FS120" s="29"/>
      <c r="FT120" s="29"/>
      <c r="FU120" s="29"/>
      <c r="FV120" s="29"/>
      <c r="FW120" s="29"/>
      <c r="FX120" s="29"/>
      <c r="FY120" s="29"/>
      <c r="FZ120" s="29"/>
      <c r="GA120" s="29"/>
      <c r="GB120" s="29"/>
      <c r="GC120" s="29"/>
      <c r="GD120" s="29"/>
      <c r="GE120" s="29"/>
      <c r="GF120" s="29"/>
      <c r="GG120" s="29"/>
      <c r="GH120" s="29"/>
      <c r="GI120" s="29"/>
      <c r="GJ120" s="29"/>
      <c r="GK120" s="29"/>
      <c r="GL120" s="29"/>
      <c r="GM120" s="29"/>
      <c r="GN120" s="29"/>
      <c r="GO120" s="29"/>
      <c r="GP120" s="29"/>
      <c r="GQ120" s="29"/>
      <c r="GR120" s="29"/>
      <c r="GS120" s="29"/>
      <c r="GT120" s="29"/>
      <c r="GU120" s="29"/>
      <c r="GV120" s="29"/>
      <c r="GW120" s="29"/>
      <c r="GX120" s="29"/>
      <c r="GY120" s="29"/>
      <c r="GZ120" s="29"/>
      <c r="HA120" s="29"/>
      <c r="HB120" s="29"/>
      <c r="HC120" s="29"/>
      <c r="HD120" s="29"/>
      <c r="HE120" s="29"/>
      <c r="HF120" s="29"/>
      <c r="HG120" s="29"/>
      <c r="HH120" s="29"/>
      <c r="HI120" s="29"/>
      <c r="HJ120" s="29"/>
      <c r="HK120" s="29"/>
      <c r="HL120" s="29"/>
      <c r="HM120" s="29"/>
      <c r="HN120" s="29"/>
      <c r="HO120" s="29"/>
      <c r="HP120" s="29"/>
      <c r="HQ120" s="29"/>
      <c r="HR120" s="29"/>
      <c r="HS120" s="29"/>
      <c r="HT120" s="29"/>
      <c r="HU120" s="29"/>
      <c r="HV120" s="29"/>
      <c r="HW120" s="29"/>
      <c r="HX120" s="29"/>
      <c r="HY120" s="29"/>
      <c r="HZ120" s="29"/>
      <c r="IA120" s="29"/>
      <c r="IB120" s="29"/>
      <c r="IC120" s="29"/>
      <c r="ID120" s="29"/>
      <c r="IE120" s="29"/>
      <c r="IF120" s="29"/>
      <c r="IG120" s="29"/>
      <c r="IH120" s="29"/>
      <c r="II120" s="29"/>
      <c r="IJ120" s="29"/>
      <c r="IK120" s="29"/>
      <c r="IL120" s="29"/>
      <c r="IM120" s="29"/>
      <c r="IN120" s="29"/>
      <c r="IO120" s="29"/>
      <c r="IP120" s="29"/>
      <c r="IQ120" s="29"/>
      <c r="IR120" s="29"/>
      <c r="IS120" s="29"/>
      <c r="IT120" s="29"/>
      <c r="IU120" s="29"/>
      <c r="IV120" s="29"/>
      <c r="IW120" s="29"/>
      <c r="IX120" s="29"/>
      <c r="IY120" s="29"/>
      <c r="IZ120" s="29"/>
      <c r="JA120" s="29"/>
      <c r="JB120" s="29"/>
      <c r="JC120" s="29"/>
      <c r="JD120" s="29"/>
      <c r="JE120" s="29"/>
      <c r="JF120" s="29"/>
      <c r="JG120" s="29"/>
      <c r="JH120" s="29"/>
      <c r="JI120" s="29"/>
      <c r="JJ120" s="29"/>
      <c r="JK120" s="29"/>
      <c r="JL120" s="29"/>
      <c r="JM120" s="29"/>
      <c r="JN120" s="29"/>
      <c r="JO120" s="29"/>
      <c r="JP120" s="29"/>
      <c r="JQ120" s="29"/>
      <c r="JR120" s="29"/>
      <c r="JS120" s="29"/>
      <c r="JT120" s="29"/>
      <c r="JU120" s="29"/>
      <c r="JV120" s="29"/>
      <c r="JW120" s="29"/>
      <c r="JX120" s="29"/>
      <c r="JY120" s="29"/>
      <c r="JZ120" s="29"/>
      <c r="KA120" s="29"/>
      <c r="KB120" s="29"/>
      <c r="KC120" s="29"/>
      <c r="KD120" s="29"/>
      <c r="KE120" s="29"/>
      <c r="KF120" s="29"/>
      <c r="KG120" s="29"/>
      <c r="KH120" s="29"/>
      <c r="KI120" s="29"/>
      <c r="KJ120" s="29"/>
      <c r="KK120" s="29"/>
      <c r="KL120" s="29"/>
      <c r="KM120" s="29"/>
      <c r="KN120" s="29"/>
      <c r="KO120" s="29"/>
      <c r="KP120" s="29"/>
      <c r="KQ120" s="29"/>
      <c r="KR120" s="29"/>
      <c r="KS120" s="29"/>
      <c r="KT120" s="29"/>
      <c r="KU120" s="29"/>
      <c r="KV120" s="29"/>
      <c r="KW120" s="29"/>
      <c r="KX120" s="29"/>
      <c r="KY120" s="29"/>
      <c r="KZ120" s="29"/>
      <c r="LA120" s="29"/>
      <c r="LB120" s="29"/>
      <c r="LC120" s="29"/>
      <c r="LD120" s="29"/>
      <c r="LE120" s="29"/>
      <c r="LF120" s="29"/>
      <c r="LG120" s="29"/>
      <c r="LH120" s="29"/>
      <c r="LI120" s="29"/>
      <c r="LJ120" s="29"/>
      <c r="LK120" s="29"/>
      <c r="LL120" s="29"/>
      <c r="LM120" s="29"/>
      <c r="LN120" s="29"/>
      <c r="LO120" s="29"/>
      <c r="LP120" s="29"/>
      <c r="LQ120" s="29"/>
      <c r="LR120" s="29"/>
      <c r="LS120" s="29"/>
      <c r="LT120" s="29"/>
      <c r="LU120" s="29"/>
      <c r="LV120" s="29"/>
      <c r="LW120" s="29"/>
      <c r="LX120" s="29"/>
      <c r="LY120" s="29"/>
      <c r="LZ120" s="29"/>
      <c r="MA120" s="29"/>
      <c r="MB120" s="29"/>
      <c r="MC120" s="29"/>
      <c r="MD120" s="29"/>
      <c r="ME120" s="29"/>
      <c r="MF120" s="29"/>
      <c r="MG120" s="29"/>
      <c r="MH120" s="29"/>
      <c r="MI120" s="29"/>
      <c r="MJ120" s="29"/>
      <c r="MK120" s="29"/>
      <c r="ML120" s="29"/>
      <c r="MM120" s="29"/>
      <c r="MN120" s="29"/>
      <c r="MO120" s="29"/>
      <c r="MP120" s="29"/>
      <c r="MQ120" s="29"/>
      <c r="MR120" s="29"/>
      <c r="MS120" s="29"/>
      <c r="MT120" s="29"/>
      <c r="MU120" s="29"/>
      <c r="MV120" s="29"/>
      <c r="MW120" s="29"/>
      <c r="MX120" s="29"/>
      <c r="MY120" s="29"/>
      <c r="MZ120" s="29"/>
      <c r="NA120" s="29"/>
      <c r="NB120" s="29"/>
      <c r="NC120" s="29"/>
      <c r="ND120" s="29"/>
      <c r="NE120" s="29"/>
      <c r="NF120" s="29"/>
      <c r="NG120" s="29"/>
      <c r="NH120" s="29"/>
      <c r="NI120" s="29"/>
      <c r="NJ120" s="29"/>
      <c r="NK120" s="29"/>
      <c r="NL120" s="29"/>
      <c r="NM120" s="29"/>
      <c r="NN120" s="29"/>
      <c r="NO120" s="29"/>
      <c r="NP120" s="29"/>
      <c r="NQ120" s="29"/>
      <c r="NR120" s="29"/>
      <c r="NS120" s="29"/>
      <c r="NT120" s="29"/>
      <c r="NU120" s="29"/>
      <c r="NV120" s="29"/>
      <c r="NW120" s="29"/>
      <c r="NX120" s="29"/>
      <c r="NY120" s="29"/>
      <c r="NZ120" s="29"/>
      <c r="OA120" s="29"/>
      <c r="OB120" s="29"/>
      <c r="OC120" s="29"/>
      <c r="OD120" s="29"/>
      <c r="OE120" s="29"/>
      <c r="OF120" s="29"/>
      <c r="OG120" s="29"/>
      <c r="OH120" s="29"/>
      <c r="OI120" s="29"/>
      <c r="OJ120" s="29"/>
      <c r="OK120" s="29"/>
      <c r="OL120" s="29"/>
      <c r="OM120" s="29"/>
      <c r="ON120" s="29"/>
      <c r="OO120" s="29"/>
      <c r="OP120" s="29"/>
      <c r="OQ120" s="29"/>
      <c r="OR120" s="29"/>
      <c r="OS120" s="29"/>
      <c r="OT120" s="29"/>
      <c r="OU120" s="29"/>
      <c r="OV120" s="29"/>
      <c r="OW120" s="29"/>
      <c r="OX120" s="29"/>
      <c r="OY120" s="29"/>
      <c r="OZ120" s="29"/>
      <c r="PA120" s="29"/>
      <c r="PB120" s="29"/>
      <c r="PC120" s="29"/>
      <c r="PD120" s="29"/>
      <c r="PE120" s="29"/>
      <c r="PF120" s="29"/>
      <c r="PG120" s="29"/>
      <c r="PH120" s="29"/>
      <c r="PI120" s="29"/>
      <c r="PJ120" s="29"/>
      <c r="PK120" s="29"/>
      <c r="PL120" s="29"/>
      <c r="PM120" s="29"/>
      <c r="PN120" s="29"/>
      <c r="PO120" s="29"/>
      <c r="PP120" s="29"/>
      <c r="PQ120" s="29"/>
      <c r="PR120" s="29"/>
      <c r="PS120" s="29"/>
      <c r="PT120" s="29"/>
      <c r="PU120" s="29"/>
      <c r="PV120" s="29"/>
      <c r="PW120" s="29"/>
      <c r="PX120" s="29"/>
      <c r="PY120" s="29"/>
      <c r="PZ120" s="29"/>
      <c r="QA120" s="29"/>
      <c r="QB120" s="29"/>
      <c r="QC120" s="29"/>
      <c r="QD120" s="29"/>
      <c r="QE120" s="29"/>
      <c r="QF120" s="29"/>
      <c r="QG120" s="29"/>
      <c r="QH120" s="29"/>
      <c r="QI120" s="29"/>
      <c r="QJ120" s="29"/>
      <c r="QK120" s="29"/>
      <c r="QL120" s="29"/>
      <c r="QM120" s="29"/>
      <c r="QN120" s="29"/>
      <c r="QO120" s="29"/>
      <c r="QP120" s="29"/>
      <c r="QQ120" s="29"/>
      <c r="QR120" s="29"/>
      <c r="QS120" s="29"/>
      <c r="QT120" s="29"/>
      <c r="QU120" s="29"/>
      <c r="QV120" s="29"/>
      <c r="QW120" s="29"/>
      <c r="QX120" s="29"/>
      <c r="QY120" s="29"/>
      <c r="QZ120" s="29"/>
      <c r="RA120" s="29"/>
      <c r="RB120" s="29"/>
      <c r="RC120" s="29"/>
      <c r="RD120" s="29"/>
      <c r="RE120" s="29"/>
      <c r="RF120" s="29"/>
      <c r="RG120" s="29"/>
      <c r="RH120" s="29"/>
      <c r="RI120" s="29"/>
      <c r="RJ120" s="29"/>
      <c r="RK120" s="29"/>
      <c r="RL120" s="29"/>
    </row>
    <row r="121" spans="1:480" s="30" customFormat="1" ht="83.25" customHeight="1" x14ac:dyDescent="0.25">
      <c r="A121" s="34" t="s">
        <v>50</v>
      </c>
      <c r="B121" s="34" t="s">
        <v>57</v>
      </c>
      <c r="C121" s="34" t="s">
        <v>19</v>
      </c>
      <c r="D121" s="103" t="s">
        <v>307</v>
      </c>
      <c r="E121" s="26" t="s">
        <v>52</v>
      </c>
      <c r="F121" s="27" t="s">
        <v>18</v>
      </c>
      <c r="G121" s="28">
        <v>0</v>
      </c>
      <c r="H121" s="90" t="s">
        <v>13</v>
      </c>
      <c r="I121" s="28">
        <v>0.78</v>
      </c>
      <c r="J121" s="28">
        <v>0</v>
      </c>
      <c r="K121" s="28">
        <v>0</v>
      </c>
      <c r="L121" s="242">
        <v>40191.78</v>
      </c>
      <c r="M121" s="28">
        <v>0</v>
      </c>
      <c r="N121" s="52"/>
      <c r="O121" s="52"/>
      <c r="P121" s="52"/>
      <c r="Q121" s="158"/>
      <c r="R121" s="29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  <c r="AF121" s="29"/>
      <c r="AG121" s="29"/>
      <c r="AH121" s="29"/>
      <c r="AI121" s="29"/>
      <c r="AJ121" s="29"/>
      <c r="AK121" s="29"/>
      <c r="AL121" s="29"/>
      <c r="AM121" s="29"/>
      <c r="AN121" s="29"/>
      <c r="AO121" s="29"/>
      <c r="AP121" s="29"/>
      <c r="AQ121" s="29"/>
      <c r="AR121" s="29"/>
      <c r="AS121" s="29"/>
      <c r="AT121" s="29"/>
      <c r="AU121" s="29"/>
      <c r="AV121" s="29"/>
      <c r="AW121" s="29"/>
      <c r="AX121" s="29"/>
      <c r="AY121" s="29"/>
      <c r="AZ121" s="29"/>
      <c r="BA121" s="29"/>
      <c r="BB121" s="29"/>
      <c r="BC121" s="29"/>
      <c r="BD121" s="29"/>
      <c r="BE121" s="29"/>
      <c r="BF121" s="29"/>
      <c r="BG121" s="29"/>
      <c r="BH121" s="29"/>
      <c r="BI121" s="29"/>
      <c r="BJ121" s="29"/>
      <c r="BK121" s="29"/>
      <c r="BL121" s="29"/>
      <c r="BM121" s="29"/>
      <c r="BN121" s="29"/>
      <c r="BO121" s="29"/>
      <c r="BP121" s="29"/>
      <c r="BQ121" s="29"/>
      <c r="BR121" s="29"/>
      <c r="BS121" s="29"/>
      <c r="BT121" s="29"/>
      <c r="BU121" s="29"/>
      <c r="BV121" s="29"/>
      <c r="BW121" s="29"/>
      <c r="BX121" s="29"/>
      <c r="BY121" s="29"/>
      <c r="BZ121" s="29"/>
      <c r="CA121" s="29"/>
      <c r="CB121" s="29"/>
      <c r="CC121" s="29"/>
      <c r="CD121" s="29"/>
      <c r="CE121" s="29"/>
      <c r="CF121" s="29"/>
      <c r="CG121" s="29"/>
      <c r="CH121" s="29"/>
      <c r="CI121" s="29"/>
      <c r="CJ121" s="29"/>
      <c r="CK121" s="29"/>
      <c r="CL121" s="29"/>
      <c r="CM121" s="29"/>
      <c r="CN121" s="29"/>
      <c r="CO121" s="29"/>
      <c r="CP121" s="29"/>
      <c r="CQ121" s="29"/>
      <c r="CR121" s="29"/>
      <c r="CS121" s="29"/>
      <c r="CT121" s="29"/>
      <c r="CU121" s="29"/>
      <c r="CV121" s="29"/>
      <c r="CW121" s="29"/>
      <c r="CX121" s="29"/>
      <c r="CY121" s="29"/>
      <c r="CZ121" s="29"/>
      <c r="DA121" s="29"/>
      <c r="DB121" s="29"/>
      <c r="DC121" s="29"/>
      <c r="DD121" s="29"/>
      <c r="DE121" s="29"/>
      <c r="DF121" s="29"/>
      <c r="DG121" s="29"/>
      <c r="DH121" s="29"/>
      <c r="DI121" s="29"/>
      <c r="DJ121" s="29"/>
      <c r="DK121" s="29"/>
      <c r="DL121" s="29"/>
      <c r="DM121" s="29"/>
      <c r="DN121" s="29"/>
      <c r="DO121" s="29"/>
      <c r="DP121" s="29"/>
      <c r="DQ121" s="29"/>
      <c r="DR121" s="29"/>
      <c r="DS121" s="29"/>
      <c r="DT121" s="29"/>
      <c r="DU121" s="29"/>
      <c r="DV121" s="29"/>
      <c r="DW121" s="29"/>
      <c r="DX121" s="29"/>
      <c r="DY121" s="29"/>
      <c r="DZ121" s="29"/>
      <c r="EA121" s="29"/>
      <c r="EB121" s="29"/>
      <c r="EC121" s="29"/>
      <c r="ED121" s="29"/>
      <c r="EE121" s="29"/>
      <c r="EF121" s="29"/>
      <c r="EG121" s="29"/>
      <c r="EH121" s="29"/>
      <c r="EI121" s="29"/>
      <c r="EJ121" s="29"/>
      <c r="EK121" s="29"/>
      <c r="EL121" s="29"/>
      <c r="EM121" s="29"/>
      <c r="EN121" s="29"/>
      <c r="EO121" s="29"/>
      <c r="EP121" s="29"/>
      <c r="EQ121" s="29"/>
      <c r="ER121" s="29"/>
      <c r="ES121" s="29"/>
      <c r="ET121" s="29"/>
      <c r="EU121" s="29"/>
      <c r="EV121" s="29"/>
      <c r="EW121" s="29"/>
      <c r="EX121" s="29"/>
      <c r="EY121" s="29"/>
      <c r="EZ121" s="29"/>
      <c r="FA121" s="29"/>
      <c r="FB121" s="29"/>
      <c r="FC121" s="29"/>
      <c r="FD121" s="29"/>
      <c r="FE121" s="29"/>
      <c r="FF121" s="29"/>
      <c r="FG121" s="29"/>
      <c r="FH121" s="29"/>
      <c r="FI121" s="29"/>
      <c r="FJ121" s="29"/>
      <c r="FK121" s="29"/>
      <c r="FL121" s="29"/>
      <c r="FM121" s="29"/>
      <c r="FN121" s="29"/>
      <c r="FO121" s="29"/>
      <c r="FP121" s="29"/>
      <c r="FQ121" s="29"/>
      <c r="FR121" s="29"/>
      <c r="FS121" s="29"/>
      <c r="FT121" s="29"/>
      <c r="FU121" s="29"/>
      <c r="FV121" s="29"/>
      <c r="FW121" s="29"/>
      <c r="FX121" s="29"/>
      <c r="FY121" s="29"/>
      <c r="FZ121" s="29"/>
      <c r="GA121" s="29"/>
      <c r="GB121" s="29"/>
      <c r="GC121" s="29"/>
      <c r="GD121" s="29"/>
      <c r="GE121" s="29"/>
      <c r="GF121" s="29"/>
      <c r="GG121" s="29"/>
      <c r="GH121" s="29"/>
      <c r="GI121" s="29"/>
      <c r="GJ121" s="29"/>
      <c r="GK121" s="29"/>
      <c r="GL121" s="29"/>
      <c r="GM121" s="29"/>
      <c r="GN121" s="29"/>
      <c r="GO121" s="29"/>
      <c r="GP121" s="29"/>
      <c r="GQ121" s="29"/>
      <c r="GR121" s="29"/>
      <c r="GS121" s="29"/>
      <c r="GT121" s="29"/>
      <c r="GU121" s="29"/>
      <c r="GV121" s="29"/>
      <c r="GW121" s="29"/>
      <c r="GX121" s="29"/>
      <c r="GY121" s="29"/>
      <c r="GZ121" s="29"/>
      <c r="HA121" s="29"/>
      <c r="HB121" s="29"/>
      <c r="HC121" s="29"/>
      <c r="HD121" s="29"/>
      <c r="HE121" s="29"/>
      <c r="HF121" s="29"/>
      <c r="HG121" s="29"/>
      <c r="HH121" s="29"/>
      <c r="HI121" s="29"/>
      <c r="HJ121" s="29"/>
      <c r="HK121" s="29"/>
      <c r="HL121" s="29"/>
      <c r="HM121" s="29"/>
      <c r="HN121" s="29"/>
      <c r="HO121" s="29"/>
      <c r="HP121" s="29"/>
      <c r="HQ121" s="29"/>
      <c r="HR121" s="29"/>
      <c r="HS121" s="29"/>
      <c r="HT121" s="29"/>
      <c r="HU121" s="29"/>
      <c r="HV121" s="29"/>
      <c r="HW121" s="29"/>
      <c r="HX121" s="29"/>
      <c r="HY121" s="29"/>
      <c r="HZ121" s="29"/>
      <c r="IA121" s="29"/>
      <c r="IB121" s="29"/>
      <c r="IC121" s="29"/>
      <c r="ID121" s="29"/>
      <c r="IE121" s="29"/>
      <c r="IF121" s="29"/>
      <c r="IG121" s="29"/>
      <c r="IH121" s="29"/>
      <c r="II121" s="29"/>
      <c r="IJ121" s="29"/>
      <c r="IK121" s="29"/>
      <c r="IL121" s="29"/>
      <c r="IM121" s="29"/>
      <c r="IN121" s="29"/>
      <c r="IO121" s="29"/>
      <c r="IP121" s="29"/>
      <c r="IQ121" s="29"/>
      <c r="IR121" s="29"/>
      <c r="IS121" s="29"/>
      <c r="IT121" s="29"/>
      <c r="IU121" s="29"/>
      <c r="IV121" s="29"/>
      <c r="IW121" s="29"/>
      <c r="IX121" s="29"/>
      <c r="IY121" s="29"/>
      <c r="IZ121" s="29"/>
      <c r="JA121" s="29"/>
      <c r="JB121" s="29"/>
      <c r="JC121" s="29"/>
      <c r="JD121" s="29"/>
      <c r="JE121" s="29"/>
      <c r="JF121" s="29"/>
      <c r="JG121" s="29"/>
      <c r="JH121" s="29"/>
      <c r="JI121" s="29"/>
      <c r="JJ121" s="29"/>
      <c r="JK121" s="29"/>
      <c r="JL121" s="29"/>
      <c r="JM121" s="29"/>
      <c r="JN121" s="29"/>
      <c r="JO121" s="29"/>
      <c r="JP121" s="29"/>
      <c r="JQ121" s="29"/>
      <c r="JR121" s="29"/>
      <c r="JS121" s="29"/>
      <c r="JT121" s="29"/>
      <c r="JU121" s="29"/>
      <c r="JV121" s="29"/>
      <c r="JW121" s="29"/>
      <c r="JX121" s="29"/>
      <c r="JY121" s="29"/>
      <c r="JZ121" s="29"/>
      <c r="KA121" s="29"/>
      <c r="KB121" s="29"/>
      <c r="KC121" s="29"/>
      <c r="KD121" s="29"/>
      <c r="KE121" s="29"/>
      <c r="KF121" s="29"/>
      <c r="KG121" s="29"/>
      <c r="KH121" s="29"/>
      <c r="KI121" s="29"/>
      <c r="KJ121" s="29"/>
      <c r="KK121" s="29"/>
      <c r="KL121" s="29"/>
      <c r="KM121" s="29"/>
      <c r="KN121" s="29"/>
      <c r="KO121" s="29"/>
      <c r="KP121" s="29"/>
      <c r="KQ121" s="29"/>
      <c r="KR121" s="29"/>
      <c r="KS121" s="29"/>
      <c r="KT121" s="29"/>
      <c r="KU121" s="29"/>
      <c r="KV121" s="29"/>
      <c r="KW121" s="29"/>
      <c r="KX121" s="29"/>
      <c r="KY121" s="29"/>
      <c r="KZ121" s="29"/>
      <c r="LA121" s="29"/>
      <c r="LB121" s="29"/>
      <c r="LC121" s="29"/>
      <c r="LD121" s="29"/>
      <c r="LE121" s="29"/>
      <c r="LF121" s="29"/>
      <c r="LG121" s="29"/>
      <c r="LH121" s="29"/>
      <c r="LI121" s="29"/>
      <c r="LJ121" s="29"/>
      <c r="LK121" s="29"/>
      <c r="LL121" s="29"/>
      <c r="LM121" s="29"/>
      <c r="LN121" s="29"/>
      <c r="LO121" s="29"/>
      <c r="LP121" s="29"/>
      <c r="LQ121" s="29"/>
      <c r="LR121" s="29"/>
      <c r="LS121" s="29"/>
      <c r="LT121" s="29"/>
      <c r="LU121" s="29"/>
      <c r="LV121" s="29"/>
      <c r="LW121" s="29"/>
      <c r="LX121" s="29"/>
      <c r="LY121" s="29"/>
      <c r="LZ121" s="29"/>
      <c r="MA121" s="29"/>
      <c r="MB121" s="29"/>
      <c r="MC121" s="29"/>
      <c r="MD121" s="29"/>
      <c r="ME121" s="29"/>
      <c r="MF121" s="29"/>
      <c r="MG121" s="29"/>
      <c r="MH121" s="29"/>
      <c r="MI121" s="29"/>
      <c r="MJ121" s="29"/>
      <c r="MK121" s="29"/>
      <c r="ML121" s="29"/>
      <c r="MM121" s="29"/>
      <c r="MN121" s="29"/>
      <c r="MO121" s="29"/>
      <c r="MP121" s="29"/>
      <c r="MQ121" s="29"/>
      <c r="MR121" s="29"/>
      <c r="MS121" s="29"/>
      <c r="MT121" s="29"/>
      <c r="MU121" s="29"/>
      <c r="MV121" s="29"/>
      <c r="MW121" s="29"/>
      <c r="MX121" s="29"/>
      <c r="MY121" s="29"/>
      <c r="MZ121" s="29"/>
      <c r="NA121" s="29"/>
      <c r="NB121" s="29"/>
      <c r="NC121" s="29"/>
      <c r="ND121" s="29"/>
      <c r="NE121" s="29"/>
      <c r="NF121" s="29"/>
      <c r="NG121" s="29"/>
      <c r="NH121" s="29"/>
      <c r="NI121" s="29"/>
      <c r="NJ121" s="29"/>
      <c r="NK121" s="29"/>
      <c r="NL121" s="29"/>
      <c r="NM121" s="29"/>
      <c r="NN121" s="29"/>
      <c r="NO121" s="29"/>
      <c r="NP121" s="29"/>
      <c r="NQ121" s="29"/>
      <c r="NR121" s="29"/>
      <c r="NS121" s="29"/>
      <c r="NT121" s="29"/>
      <c r="NU121" s="29"/>
      <c r="NV121" s="29"/>
      <c r="NW121" s="29"/>
      <c r="NX121" s="29"/>
      <c r="NY121" s="29"/>
      <c r="NZ121" s="29"/>
      <c r="OA121" s="29"/>
      <c r="OB121" s="29"/>
      <c r="OC121" s="29"/>
      <c r="OD121" s="29"/>
      <c r="OE121" s="29"/>
      <c r="OF121" s="29"/>
      <c r="OG121" s="29"/>
      <c r="OH121" s="29"/>
      <c r="OI121" s="29"/>
      <c r="OJ121" s="29"/>
      <c r="OK121" s="29"/>
      <c r="OL121" s="29"/>
      <c r="OM121" s="29"/>
      <c r="ON121" s="29"/>
      <c r="OO121" s="29"/>
      <c r="OP121" s="29"/>
      <c r="OQ121" s="29"/>
      <c r="OR121" s="29"/>
      <c r="OS121" s="29"/>
      <c r="OT121" s="29"/>
      <c r="OU121" s="29"/>
      <c r="OV121" s="29"/>
      <c r="OW121" s="29"/>
      <c r="OX121" s="29"/>
      <c r="OY121" s="29"/>
      <c r="OZ121" s="29"/>
      <c r="PA121" s="29"/>
      <c r="PB121" s="29"/>
      <c r="PC121" s="29"/>
      <c r="PD121" s="29"/>
      <c r="PE121" s="29"/>
      <c r="PF121" s="29"/>
      <c r="PG121" s="29"/>
      <c r="PH121" s="29"/>
      <c r="PI121" s="29"/>
      <c r="PJ121" s="29"/>
      <c r="PK121" s="29"/>
      <c r="PL121" s="29"/>
      <c r="PM121" s="29"/>
      <c r="PN121" s="29"/>
      <c r="PO121" s="29"/>
      <c r="PP121" s="29"/>
      <c r="PQ121" s="29"/>
      <c r="PR121" s="29"/>
      <c r="PS121" s="29"/>
      <c r="PT121" s="29"/>
      <c r="PU121" s="29"/>
      <c r="PV121" s="29"/>
      <c r="PW121" s="29"/>
      <c r="PX121" s="29"/>
      <c r="PY121" s="29"/>
      <c r="PZ121" s="29"/>
      <c r="QA121" s="29"/>
      <c r="QB121" s="29"/>
      <c r="QC121" s="29"/>
      <c r="QD121" s="29"/>
      <c r="QE121" s="29"/>
      <c r="QF121" s="29"/>
      <c r="QG121" s="29"/>
      <c r="QH121" s="29"/>
      <c r="QI121" s="29"/>
      <c r="QJ121" s="29"/>
      <c r="QK121" s="29"/>
      <c r="QL121" s="29"/>
      <c r="QM121" s="29"/>
      <c r="QN121" s="29"/>
      <c r="QO121" s="29"/>
      <c r="QP121" s="29"/>
      <c r="QQ121" s="29"/>
      <c r="QR121" s="29"/>
      <c r="QS121" s="29"/>
      <c r="QT121" s="29"/>
      <c r="QU121" s="29"/>
      <c r="QV121" s="29"/>
      <c r="QW121" s="29"/>
      <c r="QX121" s="29"/>
      <c r="QY121" s="29"/>
      <c r="QZ121" s="29"/>
      <c r="RA121" s="29"/>
      <c r="RB121" s="29"/>
      <c r="RC121" s="29"/>
      <c r="RD121" s="29"/>
      <c r="RE121" s="29"/>
      <c r="RF121" s="29"/>
      <c r="RG121" s="29"/>
      <c r="RH121" s="29"/>
      <c r="RI121" s="29"/>
      <c r="RJ121" s="29"/>
      <c r="RK121" s="29"/>
      <c r="RL121" s="29"/>
    </row>
    <row r="122" spans="1:480" s="30" customFormat="1" ht="83.25" customHeight="1" x14ac:dyDescent="0.25">
      <c r="A122" s="34" t="s">
        <v>50</v>
      </c>
      <c r="B122" s="34" t="s">
        <v>57</v>
      </c>
      <c r="C122" s="34" t="s">
        <v>19</v>
      </c>
      <c r="D122" s="103" t="s">
        <v>308</v>
      </c>
      <c r="E122" s="26" t="s">
        <v>52</v>
      </c>
      <c r="F122" s="27" t="s">
        <v>18</v>
      </c>
      <c r="G122" s="28">
        <v>0</v>
      </c>
      <c r="H122" s="90" t="s">
        <v>13</v>
      </c>
      <c r="I122" s="28">
        <v>0.99</v>
      </c>
      <c r="J122" s="28">
        <v>0</v>
      </c>
      <c r="K122" s="28">
        <v>0</v>
      </c>
      <c r="L122" s="242">
        <f>30500-10000</f>
        <v>20500</v>
      </c>
      <c r="M122" s="28">
        <v>0</v>
      </c>
      <c r="N122" s="52"/>
      <c r="O122" s="52"/>
      <c r="P122" s="52"/>
      <c r="Q122" s="158"/>
      <c r="R122" s="29"/>
      <c r="S122" s="29"/>
      <c r="T122" s="29"/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  <c r="AF122" s="29"/>
      <c r="AG122" s="29"/>
      <c r="AH122" s="29"/>
      <c r="AI122" s="29"/>
      <c r="AJ122" s="29"/>
      <c r="AK122" s="29"/>
      <c r="AL122" s="29"/>
      <c r="AM122" s="29"/>
      <c r="AN122" s="29"/>
      <c r="AO122" s="29"/>
      <c r="AP122" s="29"/>
      <c r="AQ122" s="29"/>
      <c r="AR122" s="29"/>
      <c r="AS122" s="29"/>
      <c r="AT122" s="29"/>
      <c r="AU122" s="29"/>
      <c r="AV122" s="29"/>
      <c r="AW122" s="29"/>
      <c r="AX122" s="29"/>
      <c r="AY122" s="29"/>
      <c r="AZ122" s="29"/>
      <c r="BA122" s="29"/>
      <c r="BB122" s="29"/>
      <c r="BC122" s="29"/>
      <c r="BD122" s="29"/>
      <c r="BE122" s="29"/>
      <c r="BF122" s="29"/>
      <c r="BG122" s="29"/>
      <c r="BH122" s="29"/>
      <c r="BI122" s="29"/>
      <c r="BJ122" s="29"/>
      <c r="BK122" s="29"/>
      <c r="BL122" s="29"/>
      <c r="BM122" s="29"/>
      <c r="BN122" s="29"/>
      <c r="BO122" s="29"/>
      <c r="BP122" s="29"/>
      <c r="BQ122" s="29"/>
      <c r="BR122" s="29"/>
      <c r="BS122" s="29"/>
      <c r="BT122" s="29"/>
      <c r="BU122" s="29"/>
      <c r="BV122" s="29"/>
      <c r="BW122" s="29"/>
      <c r="BX122" s="29"/>
      <c r="BY122" s="29"/>
      <c r="BZ122" s="29"/>
      <c r="CA122" s="29"/>
      <c r="CB122" s="29"/>
      <c r="CC122" s="29"/>
      <c r="CD122" s="29"/>
      <c r="CE122" s="29"/>
      <c r="CF122" s="29"/>
      <c r="CG122" s="29"/>
      <c r="CH122" s="29"/>
      <c r="CI122" s="29"/>
      <c r="CJ122" s="29"/>
      <c r="CK122" s="29"/>
      <c r="CL122" s="29"/>
      <c r="CM122" s="29"/>
      <c r="CN122" s="29"/>
      <c r="CO122" s="29"/>
      <c r="CP122" s="29"/>
      <c r="CQ122" s="29"/>
      <c r="CR122" s="29"/>
      <c r="CS122" s="29"/>
      <c r="CT122" s="29"/>
      <c r="CU122" s="29"/>
      <c r="CV122" s="29"/>
      <c r="CW122" s="29"/>
      <c r="CX122" s="29"/>
      <c r="CY122" s="29"/>
      <c r="CZ122" s="29"/>
      <c r="DA122" s="29"/>
      <c r="DB122" s="29"/>
      <c r="DC122" s="29"/>
      <c r="DD122" s="29"/>
      <c r="DE122" s="29"/>
      <c r="DF122" s="29"/>
      <c r="DG122" s="29"/>
      <c r="DH122" s="29"/>
      <c r="DI122" s="29"/>
      <c r="DJ122" s="29"/>
      <c r="DK122" s="29"/>
      <c r="DL122" s="29"/>
      <c r="DM122" s="29"/>
      <c r="DN122" s="29"/>
      <c r="DO122" s="29"/>
      <c r="DP122" s="29"/>
      <c r="DQ122" s="29"/>
      <c r="DR122" s="29"/>
      <c r="DS122" s="29"/>
      <c r="DT122" s="29"/>
      <c r="DU122" s="29"/>
      <c r="DV122" s="29"/>
      <c r="DW122" s="29"/>
      <c r="DX122" s="29"/>
      <c r="DY122" s="29"/>
      <c r="DZ122" s="29"/>
      <c r="EA122" s="29"/>
      <c r="EB122" s="29"/>
      <c r="EC122" s="29"/>
      <c r="ED122" s="29"/>
      <c r="EE122" s="29"/>
      <c r="EF122" s="29"/>
      <c r="EG122" s="29"/>
      <c r="EH122" s="29"/>
      <c r="EI122" s="29"/>
      <c r="EJ122" s="29"/>
      <c r="EK122" s="29"/>
      <c r="EL122" s="29"/>
      <c r="EM122" s="29"/>
      <c r="EN122" s="29"/>
      <c r="EO122" s="29"/>
      <c r="EP122" s="29"/>
      <c r="EQ122" s="29"/>
      <c r="ER122" s="29"/>
      <c r="ES122" s="29"/>
      <c r="ET122" s="29"/>
      <c r="EU122" s="29"/>
      <c r="EV122" s="29"/>
      <c r="EW122" s="29"/>
      <c r="EX122" s="29"/>
      <c r="EY122" s="29"/>
      <c r="EZ122" s="29"/>
      <c r="FA122" s="29"/>
      <c r="FB122" s="29"/>
      <c r="FC122" s="29"/>
      <c r="FD122" s="29"/>
      <c r="FE122" s="29"/>
      <c r="FF122" s="29"/>
      <c r="FG122" s="29"/>
      <c r="FH122" s="29"/>
      <c r="FI122" s="29"/>
      <c r="FJ122" s="29"/>
      <c r="FK122" s="29"/>
      <c r="FL122" s="29"/>
      <c r="FM122" s="29"/>
      <c r="FN122" s="29"/>
      <c r="FO122" s="29"/>
      <c r="FP122" s="29"/>
      <c r="FQ122" s="29"/>
      <c r="FR122" s="29"/>
      <c r="FS122" s="29"/>
      <c r="FT122" s="29"/>
      <c r="FU122" s="29"/>
      <c r="FV122" s="29"/>
      <c r="FW122" s="29"/>
      <c r="FX122" s="29"/>
      <c r="FY122" s="29"/>
      <c r="FZ122" s="29"/>
      <c r="GA122" s="29"/>
      <c r="GB122" s="29"/>
      <c r="GC122" s="29"/>
      <c r="GD122" s="29"/>
      <c r="GE122" s="29"/>
      <c r="GF122" s="29"/>
      <c r="GG122" s="29"/>
      <c r="GH122" s="29"/>
      <c r="GI122" s="29"/>
      <c r="GJ122" s="29"/>
      <c r="GK122" s="29"/>
      <c r="GL122" s="29"/>
      <c r="GM122" s="29"/>
      <c r="GN122" s="29"/>
      <c r="GO122" s="29"/>
      <c r="GP122" s="29"/>
      <c r="GQ122" s="29"/>
      <c r="GR122" s="29"/>
      <c r="GS122" s="29"/>
      <c r="GT122" s="29"/>
      <c r="GU122" s="29"/>
      <c r="GV122" s="29"/>
      <c r="GW122" s="29"/>
      <c r="GX122" s="29"/>
      <c r="GY122" s="29"/>
      <c r="GZ122" s="29"/>
      <c r="HA122" s="29"/>
      <c r="HB122" s="29"/>
      <c r="HC122" s="29"/>
      <c r="HD122" s="29"/>
      <c r="HE122" s="29"/>
      <c r="HF122" s="29"/>
      <c r="HG122" s="29"/>
      <c r="HH122" s="29"/>
      <c r="HI122" s="29"/>
      <c r="HJ122" s="29"/>
      <c r="HK122" s="29"/>
      <c r="HL122" s="29"/>
      <c r="HM122" s="29"/>
      <c r="HN122" s="29"/>
      <c r="HO122" s="29"/>
      <c r="HP122" s="29"/>
      <c r="HQ122" s="29"/>
      <c r="HR122" s="29"/>
      <c r="HS122" s="29"/>
      <c r="HT122" s="29"/>
      <c r="HU122" s="29"/>
      <c r="HV122" s="29"/>
      <c r="HW122" s="29"/>
      <c r="HX122" s="29"/>
      <c r="HY122" s="29"/>
      <c r="HZ122" s="29"/>
      <c r="IA122" s="29"/>
      <c r="IB122" s="29"/>
      <c r="IC122" s="29"/>
      <c r="ID122" s="29"/>
      <c r="IE122" s="29"/>
      <c r="IF122" s="29"/>
      <c r="IG122" s="29"/>
      <c r="IH122" s="29"/>
      <c r="II122" s="29"/>
      <c r="IJ122" s="29"/>
      <c r="IK122" s="29"/>
      <c r="IL122" s="29"/>
      <c r="IM122" s="29"/>
      <c r="IN122" s="29"/>
      <c r="IO122" s="29"/>
      <c r="IP122" s="29"/>
      <c r="IQ122" s="29"/>
      <c r="IR122" s="29"/>
      <c r="IS122" s="29"/>
      <c r="IT122" s="29"/>
      <c r="IU122" s="29"/>
      <c r="IV122" s="29"/>
      <c r="IW122" s="29"/>
      <c r="IX122" s="29"/>
      <c r="IY122" s="29"/>
      <c r="IZ122" s="29"/>
      <c r="JA122" s="29"/>
      <c r="JB122" s="29"/>
      <c r="JC122" s="29"/>
      <c r="JD122" s="29"/>
      <c r="JE122" s="29"/>
      <c r="JF122" s="29"/>
      <c r="JG122" s="29"/>
      <c r="JH122" s="29"/>
      <c r="JI122" s="29"/>
      <c r="JJ122" s="29"/>
      <c r="JK122" s="29"/>
      <c r="JL122" s="29"/>
      <c r="JM122" s="29"/>
      <c r="JN122" s="29"/>
      <c r="JO122" s="29"/>
      <c r="JP122" s="29"/>
      <c r="JQ122" s="29"/>
      <c r="JR122" s="29"/>
      <c r="JS122" s="29"/>
      <c r="JT122" s="29"/>
      <c r="JU122" s="29"/>
      <c r="JV122" s="29"/>
      <c r="JW122" s="29"/>
      <c r="JX122" s="29"/>
      <c r="JY122" s="29"/>
      <c r="JZ122" s="29"/>
      <c r="KA122" s="29"/>
      <c r="KB122" s="29"/>
      <c r="KC122" s="29"/>
      <c r="KD122" s="29"/>
      <c r="KE122" s="29"/>
      <c r="KF122" s="29"/>
      <c r="KG122" s="29"/>
      <c r="KH122" s="29"/>
      <c r="KI122" s="29"/>
      <c r="KJ122" s="29"/>
      <c r="KK122" s="29"/>
      <c r="KL122" s="29"/>
      <c r="KM122" s="29"/>
      <c r="KN122" s="29"/>
      <c r="KO122" s="29"/>
      <c r="KP122" s="29"/>
      <c r="KQ122" s="29"/>
      <c r="KR122" s="29"/>
      <c r="KS122" s="29"/>
      <c r="KT122" s="29"/>
      <c r="KU122" s="29"/>
      <c r="KV122" s="29"/>
      <c r="KW122" s="29"/>
      <c r="KX122" s="29"/>
      <c r="KY122" s="29"/>
      <c r="KZ122" s="29"/>
      <c r="LA122" s="29"/>
      <c r="LB122" s="29"/>
      <c r="LC122" s="29"/>
      <c r="LD122" s="29"/>
      <c r="LE122" s="29"/>
      <c r="LF122" s="29"/>
      <c r="LG122" s="29"/>
      <c r="LH122" s="29"/>
      <c r="LI122" s="29"/>
      <c r="LJ122" s="29"/>
      <c r="LK122" s="29"/>
      <c r="LL122" s="29"/>
      <c r="LM122" s="29"/>
      <c r="LN122" s="29"/>
      <c r="LO122" s="29"/>
      <c r="LP122" s="29"/>
      <c r="LQ122" s="29"/>
      <c r="LR122" s="29"/>
      <c r="LS122" s="29"/>
      <c r="LT122" s="29"/>
      <c r="LU122" s="29"/>
      <c r="LV122" s="29"/>
      <c r="LW122" s="29"/>
      <c r="LX122" s="29"/>
      <c r="LY122" s="29"/>
      <c r="LZ122" s="29"/>
      <c r="MA122" s="29"/>
      <c r="MB122" s="29"/>
      <c r="MC122" s="29"/>
      <c r="MD122" s="29"/>
      <c r="ME122" s="29"/>
      <c r="MF122" s="29"/>
      <c r="MG122" s="29"/>
      <c r="MH122" s="29"/>
      <c r="MI122" s="29"/>
      <c r="MJ122" s="29"/>
      <c r="MK122" s="29"/>
      <c r="ML122" s="29"/>
      <c r="MM122" s="29"/>
      <c r="MN122" s="29"/>
      <c r="MO122" s="29"/>
      <c r="MP122" s="29"/>
      <c r="MQ122" s="29"/>
      <c r="MR122" s="29"/>
      <c r="MS122" s="29"/>
      <c r="MT122" s="29"/>
      <c r="MU122" s="29"/>
      <c r="MV122" s="29"/>
      <c r="MW122" s="29"/>
      <c r="MX122" s="29"/>
      <c r="MY122" s="29"/>
      <c r="MZ122" s="29"/>
      <c r="NA122" s="29"/>
      <c r="NB122" s="29"/>
      <c r="NC122" s="29"/>
      <c r="ND122" s="29"/>
      <c r="NE122" s="29"/>
      <c r="NF122" s="29"/>
      <c r="NG122" s="29"/>
      <c r="NH122" s="29"/>
      <c r="NI122" s="29"/>
      <c r="NJ122" s="29"/>
      <c r="NK122" s="29"/>
      <c r="NL122" s="29"/>
      <c r="NM122" s="29"/>
      <c r="NN122" s="29"/>
      <c r="NO122" s="29"/>
      <c r="NP122" s="29"/>
      <c r="NQ122" s="29"/>
      <c r="NR122" s="29"/>
      <c r="NS122" s="29"/>
      <c r="NT122" s="29"/>
      <c r="NU122" s="29"/>
      <c r="NV122" s="29"/>
      <c r="NW122" s="29"/>
      <c r="NX122" s="29"/>
      <c r="NY122" s="29"/>
      <c r="NZ122" s="29"/>
      <c r="OA122" s="29"/>
      <c r="OB122" s="29"/>
      <c r="OC122" s="29"/>
      <c r="OD122" s="29"/>
      <c r="OE122" s="29"/>
      <c r="OF122" s="29"/>
      <c r="OG122" s="29"/>
      <c r="OH122" s="29"/>
      <c r="OI122" s="29"/>
      <c r="OJ122" s="29"/>
      <c r="OK122" s="29"/>
      <c r="OL122" s="29"/>
      <c r="OM122" s="29"/>
      <c r="ON122" s="29"/>
      <c r="OO122" s="29"/>
      <c r="OP122" s="29"/>
      <c r="OQ122" s="29"/>
      <c r="OR122" s="29"/>
      <c r="OS122" s="29"/>
      <c r="OT122" s="29"/>
      <c r="OU122" s="29"/>
      <c r="OV122" s="29"/>
      <c r="OW122" s="29"/>
      <c r="OX122" s="29"/>
      <c r="OY122" s="29"/>
      <c r="OZ122" s="29"/>
      <c r="PA122" s="29"/>
      <c r="PB122" s="29"/>
      <c r="PC122" s="29"/>
      <c r="PD122" s="29"/>
      <c r="PE122" s="29"/>
      <c r="PF122" s="29"/>
      <c r="PG122" s="29"/>
      <c r="PH122" s="29"/>
      <c r="PI122" s="29"/>
      <c r="PJ122" s="29"/>
      <c r="PK122" s="29"/>
      <c r="PL122" s="29"/>
      <c r="PM122" s="29"/>
      <c r="PN122" s="29"/>
      <c r="PO122" s="29"/>
      <c r="PP122" s="29"/>
      <c r="PQ122" s="29"/>
      <c r="PR122" s="29"/>
      <c r="PS122" s="29"/>
      <c r="PT122" s="29"/>
      <c r="PU122" s="29"/>
      <c r="PV122" s="29"/>
      <c r="PW122" s="29"/>
      <c r="PX122" s="29"/>
      <c r="PY122" s="29"/>
      <c r="PZ122" s="29"/>
      <c r="QA122" s="29"/>
      <c r="QB122" s="29"/>
      <c r="QC122" s="29"/>
      <c r="QD122" s="29"/>
      <c r="QE122" s="29"/>
      <c r="QF122" s="29"/>
      <c r="QG122" s="29"/>
      <c r="QH122" s="29"/>
      <c r="QI122" s="29"/>
      <c r="QJ122" s="29"/>
      <c r="QK122" s="29"/>
      <c r="QL122" s="29"/>
      <c r="QM122" s="29"/>
      <c r="QN122" s="29"/>
      <c r="QO122" s="29"/>
      <c r="QP122" s="29"/>
      <c r="QQ122" s="29"/>
      <c r="QR122" s="29"/>
      <c r="QS122" s="29"/>
      <c r="QT122" s="29"/>
      <c r="QU122" s="29"/>
      <c r="QV122" s="29"/>
      <c r="QW122" s="29"/>
      <c r="QX122" s="29"/>
      <c r="QY122" s="29"/>
      <c r="QZ122" s="29"/>
      <c r="RA122" s="29"/>
      <c r="RB122" s="29"/>
      <c r="RC122" s="29"/>
      <c r="RD122" s="29"/>
      <c r="RE122" s="29"/>
      <c r="RF122" s="29"/>
      <c r="RG122" s="29"/>
      <c r="RH122" s="29"/>
      <c r="RI122" s="29"/>
      <c r="RJ122" s="29"/>
      <c r="RK122" s="29"/>
      <c r="RL122" s="29"/>
    </row>
    <row r="123" spans="1:480" s="30" customFormat="1" ht="72.75" customHeight="1" x14ac:dyDescent="0.25">
      <c r="A123" s="34" t="s">
        <v>50</v>
      </c>
      <c r="B123" s="34" t="s">
        <v>57</v>
      </c>
      <c r="C123" s="34" t="s">
        <v>19</v>
      </c>
      <c r="D123" s="103" t="s">
        <v>309</v>
      </c>
      <c r="E123" s="26" t="s">
        <v>52</v>
      </c>
      <c r="F123" s="27" t="s">
        <v>18</v>
      </c>
      <c r="G123" s="28">
        <v>0</v>
      </c>
      <c r="H123" s="90" t="s">
        <v>13</v>
      </c>
      <c r="I123" s="28">
        <v>0.48</v>
      </c>
      <c r="J123" s="28">
        <v>0</v>
      </c>
      <c r="K123" s="28">
        <v>0</v>
      </c>
      <c r="L123" s="242">
        <f>28800-10000</f>
        <v>18800</v>
      </c>
      <c r="M123" s="28">
        <v>0</v>
      </c>
      <c r="N123" s="52"/>
      <c r="O123" s="52"/>
      <c r="P123" s="52"/>
      <c r="Q123" s="158"/>
      <c r="R123" s="29"/>
      <c r="S123" s="29"/>
      <c r="T123" s="29"/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  <c r="AF123" s="29"/>
      <c r="AG123" s="29"/>
      <c r="AH123" s="29"/>
      <c r="AI123" s="29"/>
      <c r="AJ123" s="29"/>
      <c r="AK123" s="29"/>
      <c r="AL123" s="29"/>
      <c r="AM123" s="29"/>
      <c r="AN123" s="29"/>
      <c r="AO123" s="29"/>
      <c r="AP123" s="29"/>
      <c r="AQ123" s="29"/>
      <c r="AR123" s="29"/>
      <c r="AS123" s="29"/>
      <c r="AT123" s="29"/>
      <c r="AU123" s="29"/>
      <c r="AV123" s="29"/>
      <c r="AW123" s="29"/>
      <c r="AX123" s="29"/>
      <c r="AY123" s="29"/>
      <c r="AZ123" s="29"/>
      <c r="BA123" s="29"/>
      <c r="BB123" s="29"/>
      <c r="BC123" s="29"/>
      <c r="BD123" s="29"/>
      <c r="BE123" s="29"/>
      <c r="BF123" s="29"/>
      <c r="BG123" s="29"/>
      <c r="BH123" s="29"/>
      <c r="BI123" s="29"/>
      <c r="BJ123" s="29"/>
      <c r="BK123" s="29"/>
      <c r="BL123" s="29"/>
      <c r="BM123" s="29"/>
      <c r="BN123" s="29"/>
      <c r="BO123" s="29"/>
      <c r="BP123" s="29"/>
      <c r="BQ123" s="29"/>
      <c r="BR123" s="29"/>
      <c r="BS123" s="29"/>
      <c r="BT123" s="29"/>
      <c r="BU123" s="29"/>
      <c r="BV123" s="29"/>
      <c r="BW123" s="29"/>
      <c r="BX123" s="29"/>
      <c r="BY123" s="29"/>
      <c r="BZ123" s="29"/>
      <c r="CA123" s="29"/>
      <c r="CB123" s="29"/>
      <c r="CC123" s="29"/>
      <c r="CD123" s="29"/>
      <c r="CE123" s="29"/>
      <c r="CF123" s="29"/>
      <c r="CG123" s="29"/>
      <c r="CH123" s="29"/>
      <c r="CI123" s="29"/>
      <c r="CJ123" s="29"/>
      <c r="CK123" s="29"/>
      <c r="CL123" s="29"/>
      <c r="CM123" s="29"/>
      <c r="CN123" s="29"/>
      <c r="CO123" s="29"/>
      <c r="CP123" s="29"/>
      <c r="CQ123" s="29"/>
      <c r="CR123" s="29"/>
      <c r="CS123" s="29"/>
      <c r="CT123" s="29"/>
      <c r="CU123" s="29"/>
      <c r="CV123" s="29"/>
      <c r="CW123" s="29"/>
      <c r="CX123" s="29"/>
      <c r="CY123" s="29"/>
      <c r="CZ123" s="29"/>
      <c r="DA123" s="29"/>
      <c r="DB123" s="29"/>
      <c r="DC123" s="29"/>
      <c r="DD123" s="29"/>
      <c r="DE123" s="29"/>
      <c r="DF123" s="29"/>
      <c r="DG123" s="29"/>
      <c r="DH123" s="29"/>
      <c r="DI123" s="29"/>
      <c r="DJ123" s="29"/>
      <c r="DK123" s="29"/>
      <c r="DL123" s="29"/>
      <c r="DM123" s="29"/>
      <c r="DN123" s="29"/>
      <c r="DO123" s="29"/>
      <c r="DP123" s="29"/>
      <c r="DQ123" s="29"/>
      <c r="DR123" s="29"/>
      <c r="DS123" s="29"/>
      <c r="DT123" s="29"/>
      <c r="DU123" s="29"/>
      <c r="DV123" s="29"/>
      <c r="DW123" s="29"/>
      <c r="DX123" s="29"/>
      <c r="DY123" s="29"/>
      <c r="DZ123" s="29"/>
      <c r="EA123" s="29"/>
      <c r="EB123" s="29"/>
      <c r="EC123" s="29"/>
      <c r="ED123" s="29"/>
      <c r="EE123" s="29"/>
      <c r="EF123" s="29"/>
      <c r="EG123" s="29"/>
      <c r="EH123" s="29"/>
      <c r="EI123" s="29"/>
      <c r="EJ123" s="29"/>
      <c r="EK123" s="29"/>
      <c r="EL123" s="29"/>
      <c r="EM123" s="29"/>
      <c r="EN123" s="29"/>
      <c r="EO123" s="29"/>
      <c r="EP123" s="29"/>
      <c r="EQ123" s="29"/>
      <c r="ER123" s="29"/>
      <c r="ES123" s="29"/>
      <c r="ET123" s="29"/>
      <c r="EU123" s="29"/>
      <c r="EV123" s="29"/>
      <c r="EW123" s="29"/>
      <c r="EX123" s="29"/>
      <c r="EY123" s="29"/>
      <c r="EZ123" s="29"/>
      <c r="FA123" s="29"/>
      <c r="FB123" s="29"/>
      <c r="FC123" s="29"/>
      <c r="FD123" s="29"/>
      <c r="FE123" s="29"/>
      <c r="FF123" s="29"/>
      <c r="FG123" s="29"/>
      <c r="FH123" s="29"/>
      <c r="FI123" s="29"/>
      <c r="FJ123" s="29"/>
      <c r="FK123" s="29"/>
      <c r="FL123" s="29"/>
      <c r="FM123" s="29"/>
      <c r="FN123" s="29"/>
      <c r="FO123" s="29"/>
      <c r="FP123" s="29"/>
      <c r="FQ123" s="29"/>
      <c r="FR123" s="29"/>
      <c r="FS123" s="29"/>
      <c r="FT123" s="29"/>
      <c r="FU123" s="29"/>
      <c r="FV123" s="29"/>
      <c r="FW123" s="29"/>
      <c r="FX123" s="29"/>
      <c r="FY123" s="29"/>
      <c r="FZ123" s="29"/>
      <c r="GA123" s="29"/>
      <c r="GB123" s="29"/>
      <c r="GC123" s="29"/>
      <c r="GD123" s="29"/>
      <c r="GE123" s="29"/>
      <c r="GF123" s="29"/>
      <c r="GG123" s="29"/>
      <c r="GH123" s="29"/>
      <c r="GI123" s="29"/>
      <c r="GJ123" s="29"/>
      <c r="GK123" s="29"/>
      <c r="GL123" s="29"/>
      <c r="GM123" s="29"/>
      <c r="GN123" s="29"/>
      <c r="GO123" s="29"/>
      <c r="GP123" s="29"/>
      <c r="GQ123" s="29"/>
      <c r="GR123" s="29"/>
      <c r="GS123" s="29"/>
      <c r="GT123" s="29"/>
      <c r="GU123" s="29"/>
      <c r="GV123" s="29"/>
      <c r="GW123" s="29"/>
      <c r="GX123" s="29"/>
      <c r="GY123" s="29"/>
      <c r="GZ123" s="29"/>
      <c r="HA123" s="29"/>
      <c r="HB123" s="29"/>
      <c r="HC123" s="29"/>
      <c r="HD123" s="29"/>
      <c r="HE123" s="29"/>
      <c r="HF123" s="29"/>
      <c r="HG123" s="29"/>
      <c r="HH123" s="29"/>
      <c r="HI123" s="29"/>
      <c r="HJ123" s="29"/>
      <c r="HK123" s="29"/>
      <c r="HL123" s="29"/>
      <c r="HM123" s="29"/>
      <c r="HN123" s="29"/>
      <c r="HO123" s="29"/>
      <c r="HP123" s="29"/>
      <c r="HQ123" s="29"/>
      <c r="HR123" s="29"/>
      <c r="HS123" s="29"/>
      <c r="HT123" s="29"/>
      <c r="HU123" s="29"/>
      <c r="HV123" s="29"/>
      <c r="HW123" s="29"/>
      <c r="HX123" s="29"/>
      <c r="HY123" s="29"/>
      <c r="HZ123" s="29"/>
      <c r="IA123" s="29"/>
      <c r="IB123" s="29"/>
      <c r="IC123" s="29"/>
      <c r="ID123" s="29"/>
      <c r="IE123" s="29"/>
      <c r="IF123" s="29"/>
      <c r="IG123" s="29"/>
      <c r="IH123" s="29"/>
      <c r="II123" s="29"/>
      <c r="IJ123" s="29"/>
      <c r="IK123" s="29"/>
      <c r="IL123" s="29"/>
      <c r="IM123" s="29"/>
      <c r="IN123" s="29"/>
      <c r="IO123" s="29"/>
      <c r="IP123" s="29"/>
      <c r="IQ123" s="29"/>
      <c r="IR123" s="29"/>
      <c r="IS123" s="29"/>
      <c r="IT123" s="29"/>
      <c r="IU123" s="29"/>
      <c r="IV123" s="29"/>
      <c r="IW123" s="29"/>
      <c r="IX123" s="29"/>
      <c r="IY123" s="29"/>
      <c r="IZ123" s="29"/>
      <c r="JA123" s="29"/>
      <c r="JB123" s="29"/>
      <c r="JC123" s="29"/>
      <c r="JD123" s="29"/>
      <c r="JE123" s="29"/>
      <c r="JF123" s="29"/>
      <c r="JG123" s="29"/>
      <c r="JH123" s="29"/>
      <c r="JI123" s="29"/>
      <c r="JJ123" s="29"/>
      <c r="JK123" s="29"/>
      <c r="JL123" s="29"/>
      <c r="JM123" s="29"/>
      <c r="JN123" s="29"/>
      <c r="JO123" s="29"/>
      <c r="JP123" s="29"/>
      <c r="JQ123" s="29"/>
      <c r="JR123" s="29"/>
      <c r="JS123" s="29"/>
      <c r="JT123" s="29"/>
      <c r="JU123" s="29"/>
      <c r="JV123" s="29"/>
      <c r="JW123" s="29"/>
      <c r="JX123" s="29"/>
      <c r="JY123" s="29"/>
      <c r="JZ123" s="29"/>
      <c r="KA123" s="29"/>
      <c r="KB123" s="29"/>
      <c r="KC123" s="29"/>
      <c r="KD123" s="29"/>
      <c r="KE123" s="29"/>
      <c r="KF123" s="29"/>
      <c r="KG123" s="29"/>
      <c r="KH123" s="29"/>
      <c r="KI123" s="29"/>
      <c r="KJ123" s="29"/>
      <c r="KK123" s="29"/>
      <c r="KL123" s="29"/>
      <c r="KM123" s="29"/>
      <c r="KN123" s="29"/>
      <c r="KO123" s="29"/>
      <c r="KP123" s="29"/>
      <c r="KQ123" s="29"/>
      <c r="KR123" s="29"/>
      <c r="KS123" s="29"/>
      <c r="KT123" s="29"/>
      <c r="KU123" s="29"/>
      <c r="KV123" s="29"/>
      <c r="KW123" s="29"/>
      <c r="KX123" s="29"/>
      <c r="KY123" s="29"/>
      <c r="KZ123" s="29"/>
      <c r="LA123" s="29"/>
      <c r="LB123" s="29"/>
      <c r="LC123" s="29"/>
      <c r="LD123" s="29"/>
      <c r="LE123" s="29"/>
      <c r="LF123" s="29"/>
      <c r="LG123" s="29"/>
      <c r="LH123" s="29"/>
      <c r="LI123" s="29"/>
      <c r="LJ123" s="29"/>
      <c r="LK123" s="29"/>
      <c r="LL123" s="29"/>
      <c r="LM123" s="29"/>
      <c r="LN123" s="29"/>
      <c r="LO123" s="29"/>
      <c r="LP123" s="29"/>
      <c r="LQ123" s="29"/>
      <c r="LR123" s="29"/>
      <c r="LS123" s="29"/>
      <c r="LT123" s="29"/>
      <c r="LU123" s="29"/>
      <c r="LV123" s="29"/>
      <c r="LW123" s="29"/>
      <c r="LX123" s="29"/>
      <c r="LY123" s="29"/>
      <c r="LZ123" s="29"/>
      <c r="MA123" s="29"/>
      <c r="MB123" s="29"/>
      <c r="MC123" s="29"/>
      <c r="MD123" s="29"/>
      <c r="ME123" s="29"/>
      <c r="MF123" s="29"/>
      <c r="MG123" s="29"/>
      <c r="MH123" s="29"/>
      <c r="MI123" s="29"/>
      <c r="MJ123" s="29"/>
      <c r="MK123" s="29"/>
      <c r="ML123" s="29"/>
      <c r="MM123" s="29"/>
      <c r="MN123" s="29"/>
      <c r="MO123" s="29"/>
      <c r="MP123" s="29"/>
      <c r="MQ123" s="29"/>
      <c r="MR123" s="29"/>
      <c r="MS123" s="29"/>
      <c r="MT123" s="29"/>
      <c r="MU123" s="29"/>
      <c r="MV123" s="29"/>
      <c r="MW123" s="29"/>
      <c r="MX123" s="29"/>
      <c r="MY123" s="29"/>
      <c r="MZ123" s="29"/>
      <c r="NA123" s="29"/>
      <c r="NB123" s="29"/>
      <c r="NC123" s="29"/>
      <c r="ND123" s="29"/>
      <c r="NE123" s="29"/>
      <c r="NF123" s="29"/>
      <c r="NG123" s="29"/>
      <c r="NH123" s="29"/>
      <c r="NI123" s="29"/>
      <c r="NJ123" s="29"/>
      <c r="NK123" s="29"/>
      <c r="NL123" s="29"/>
      <c r="NM123" s="29"/>
      <c r="NN123" s="29"/>
      <c r="NO123" s="29"/>
      <c r="NP123" s="29"/>
      <c r="NQ123" s="29"/>
      <c r="NR123" s="29"/>
      <c r="NS123" s="29"/>
      <c r="NT123" s="29"/>
      <c r="NU123" s="29"/>
      <c r="NV123" s="29"/>
      <c r="NW123" s="29"/>
      <c r="NX123" s="29"/>
      <c r="NY123" s="29"/>
      <c r="NZ123" s="29"/>
      <c r="OA123" s="29"/>
      <c r="OB123" s="29"/>
      <c r="OC123" s="29"/>
      <c r="OD123" s="29"/>
      <c r="OE123" s="29"/>
      <c r="OF123" s="29"/>
      <c r="OG123" s="29"/>
      <c r="OH123" s="29"/>
      <c r="OI123" s="29"/>
      <c r="OJ123" s="29"/>
      <c r="OK123" s="29"/>
      <c r="OL123" s="29"/>
      <c r="OM123" s="29"/>
      <c r="ON123" s="29"/>
      <c r="OO123" s="29"/>
      <c r="OP123" s="29"/>
      <c r="OQ123" s="29"/>
      <c r="OR123" s="29"/>
      <c r="OS123" s="29"/>
      <c r="OT123" s="29"/>
      <c r="OU123" s="29"/>
      <c r="OV123" s="29"/>
      <c r="OW123" s="29"/>
      <c r="OX123" s="29"/>
      <c r="OY123" s="29"/>
      <c r="OZ123" s="29"/>
      <c r="PA123" s="29"/>
      <c r="PB123" s="29"/>
      <c r="PC123" s="29"/>
      <c r="PD123" s="29"/>
      <c r="PE123" s="29"/>
      <c r="PF123" s="29"/>
      <c r="PG123" s="29"/>
      <c r="PH123" s="29"/>
      <c r="PI123" s="29"/>
      <c r="PJ123" s="29"/>
      <c r="PK123" s="29"/>
      <c r="PL123" s="29"/>
      <c r="PM123" s="29"/>
      <c r="PN123" s="29"/>
      <c r="PO123" s="29"/>
      <c r="PP123" s="29"/>
      <c r="PQ123" s="29"/>
      <c r="PR123" s="29"/>
      <c r="PS123" s="29"/>
      <c r="PT123" s="29"/>
      <c r="PU123" s="29"/>
      <c r="PV123" s="29"/>
      <c r="PW123" s="29"/>
      <c r="PX123" s="29"/>
      <c r="PY123" s="29"/>
      <c r="PZ123" s="29"/>
      <c r="QA123" s="29"/>
      <c r="QB123" s="29"/>
      <c r="QC123" s="29"/>
      <c r="QD123" s="29"/>
      <c r="QE123" s="29"/>
      <c r="QF123" s="29"/>
      <c r="QG123" s="29"/>
      <c r="QH123" s="29"/>
      <c r="QI123" s="29"/>
      <c r="QJ123" s="29"/>
      <c r="QK123" s="29"/>
      <c r="QL123" s="29"/>
      <c r="QM123" s="29"/>
      <c r="QN123" s="29"/>
      <c r="QO123" s="29"/>
      <c r="QP123" s="29"/>
      <c r="QQ123" s="29"/>
      <c r="QR123" s="29"/>
      <c r="QS123" s="29"/>
      <c r="QT123" s="29"/>
      <c r="QU123" s="29"/>
      <c r="QV123" s="29"/>
      <c r="QW123" s="29"/>
      <c r="QX123" s="29"/>
      <c r="QY123" s="29"/>
      <c r="QZ123" s="29"/>
      <c r="RA123" s="29"/>
      <c r="RB123" s="29"/>
      <c r="RC123" s="29"/>
      <c r="RD123" s="29"/>
      <c r="RE123" s="29"/>
      <c r="RF123" s="29"/>
      <c r="RG123" s="29"/>
      <c r="RH123" s="29"/>
      <c r="RI123" s="29"/>
      <c r="RJ123" s="29"/>
      <c r="RK123" s="29"/>
      <c r="RL123" s="29"/>
    </row>
    <row r="124" spans="1:480" s="30" customFormat="1" ht="78.75" customHeight="1" x14ac:dyDescent="0.25">
      <c r="A124" s="34" t="s">
        <v>50</v>
      </c>
      <c r="B124" s="34" t="s">
        <v>57</v>
      </c>
      <c r="C124" s="34" t="s">
        <v>19</v>
      </c>
      <c r="D124" s="103" t="s">
        <v>311</v>
      </c>
      <c r="E124" s="26" t="s">
        <v>52</v>
      </c>
      <c r="F124" s="27" t="s">
        <v>18</v>
      </c>
      <c r="G124" s="28">
        <v>0</v>
      </c>
      <c r="H124" s="90" t="s">
        <v>13</v>
      </c>
      <c r="I124" s="28">
        <v>0.19</v>
      </c>
      <c r="J124" s="28">
        <v>0</v>
      </c>
      <c r="K124" s="28">
        <v>0</v>
      </c>
      <c r="L124" s="242">
        <v>7360.24</v>
      </c>
      <c r="M124" s="28">
        <v>0</v>
      </c>
      <c r="N124" s="52"/>
      <c r="O124" s="52"/>
      <c r="P124" s="52"/>
      <c r="Q124" s="158"/>
      <c r="R124" s="29"/>
      <c r="S124" s="29"/>
      <c r="T124" s="29"/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  <c r="AF124" s="29"/>
      <c r="AG124" s="29"/>
      <c r="AH124" s="29"/>
      <c r="AI124" s="29"/>
      <c r="AJ124" s="29"/>
      <c r="AK124" s="29"/>
      <c r="AL124" s="29"/>
      <c r="AM124" s="29"/>
      <c r="AN124" s="29"/>
      <c r="AO124" s="29"/>
      <c r="AP124" s="29"/>
      <c r="AQ124" s="29"/>
      <c r="AR124" s="29"/>
      <c r="AS124" s="29"/>
      <c r="AT124" s="29"/>
      <c r="AU124" s="29"/>
      <c r="AV124" s="29"/>
      <c r="AW124" s="29"/>
      <c r="AX124" s="29"/>
      <c r="AY124" s="29"/>
      <c r="AZ124" s="29"/>
      <c r="BA124" s="29"/>
      <c r="BB124" s="29"/>
      <c r="BC124" s="29"/>
      <c r="BD124" s="29"/>
      <c r="BE124" s="29"/>
      <c r="BF124" s="29"/>
      <c r="BG124" s="29"/>
      <c r="BH124" s="29"/>
      <c r="BI124" s="29"/>
      <c r="BJ124" s="29"/>
      <c r="BK124" s="29"/>
      <c r="BL124" s="29"/>
      <c r="BM124" s="29"/>
      <c r="BN124" s="29"/>
      <c r="BO124" s="29"/>
      <c r="BP124" s="29"/>
      <c r="BQ124" s="29"/>
      <c r="BR124" s="29"/>
      <c r="BS124" s="29"/>
      <c r="BT124" s="29"/>
      <c r="BU124" s="29"/>
      <c r="BV124" s="29"/>
      <c r="BW124" s="29"/>
      <c r="BX124" s="29"/>
      <c r="BY124" s="29"/>
      <c r="BZ124" s="29"/>
      <c r="CA124" s="29"/>
      <c r="CB124" s="29"/>
      <c r="CC124" s="29"/>
      <c r="CD124" s="29"/>
      <c r="CE124" s="29"/>
      <c r="CF124" s="29"/>
      <c r="CG124" s="29"/>
      <c r="CH124" s="29"/>
      <c r="CI124" s="29"/>
      <c r="CJ124" s="29"/>
      <c r="CK124" s="29"/>
      <c r="CL124" s="29"/>
      <c r="CM124" s="29"/>
      <c r="CN124" s="29"/>
      <c r="CO124" s="29"/>
      <c r="CP124" s="29"/>
      <c r="CQ124" s="29"/>
      <c r="CR124" s="29"/>
      <c r="CS124" s="29"/>
      <c r="CT124" s="29"/>
      <c r="CU124" s="29"/>
      <c r="CV124" s="29"/>
      <c r="CW124" s="29"/>
      <c r="CX124" s="29"/>
      <c r="CY124" s="29"/>
      <c r="CZ124" s="29"/>
      <c r="DA124" s="29"/>
      <c r="DB124" s="29"/>
      <c r="DC124" s="29"/>
      <c r="DD124" s="29"/>
      <c r="DE124" s="29"/>
      <c r="DF124" s="29"/>
      <c r="DG124" s="29"/>
      <c r="DH124" s="29"/>
      <c r="DI124" s="29"/>
      <c r="DJ124" s="29"/>
      <c r="DK124" s="29"/>
      <c r="DL124" s="29"/>
      <c r="DM124" s="29"/>
      <c r="DN124" s="29"/>
      <c r="DO124" s="29"/>
      <c r="DP124" s="29"/>
      <c r="DQ124" s="29"/>
      <c r="DR124" s="29"/>
      <c r="DS124" s="29"/>
      <c r="DT124" s="29"/>
      <c r="DU124" s="29"/>
      <c r="DV124" s="29"/>
      <c r="DW124" s="29"/>
      <c r="DX124" s="29"/>
      <c r="DY124" s="29"/>
      <c r="DZ124" s="29"/>
      <c r="EA124" s="29"/>
      <c r="EB124" s="29"/>
      <c r="EC124" s="29"/>
      <c r="ED124" s="29"/>
      <c r="EE124" s="29"/>
      <c r="EF124" s="29"/>
      <c r="EG124" s="29"/>
      <c r="EH124" s="29"/>
      <c r="EI124" s="29"/>
      <c r="EJ124" s="29"/>
      <c r="EK124" s="29"/>
      <c r="EL124" s="29"/>
      <c r="EM124" s="29"/>
      <c r="EN124" s="29"/>
      <c r="EO124" s="29"/>
      <c r="EP124" s="29"/>
      <c r="EQ124" s="29"/>
      <c r="ER124" s="29"/>
      <c r="ES124" s="29"/>
      <c r="ET124" s="29"/>
      <c r="EU124" s="29"/>
      <c r="EV124" s="29"/>
      <c r="EW124" s="29"/>
      <c r="EX124" s="29"/>
      <c r="EY124" s="29"/>
      <c r="EZ124" s="29"/>
      <c r="FA124" s="29"/>
      <c r="FB124" s="29"/>
      <c r="FC124" s="29"/>
      <c r="FD124" s="29"/>
      <c r="FE124" s="29"/>
      <c r="FF124" s="29"/>
      <c r="FG124" s="29"/>
      <c r="FH124" s="29"/>
      <c r="FI124" s="29"/>
      <c r="FJ124" s="29"/>
      <c r="FK124" s="29"/>
      <c r="FL124" s="29"/>
      <c r="FM124" s="29"/>
      <c r="FN124" s="29"/>
      <c r="FO124" s="29"/>
      <c r="FP124" s="29"/>
      <c r="FQ124" s="29"/>
      <c r="FR124" s="29"/>
      <c r="FS124" s="29"/>
      <c r="FT124" s="29"/>
      <c r="FU124" s="29"/>
      <c r="FV124" s="29"/>
      <c r="FW124" s="29"/>
      <c r="FX124" s="29"/>
      <c r="FY124" s="29"/>
      <c r="FZ124" s="29"/>
      <c r="GA124" s="29"/>
      <c r="GB124" s="29"/>
      <c r="GC124" s="29"/>
      <c r="GD124" s="29"/>
      <c r="GE124" s="29"/>
      <c r="GF124" s="29"/>
      <c r="GG124" s="29"/>
      <c r="GH124" s="29"/>
      <c r="GI124" s="29"/>
      <c r="GJ124" s="29"/>
      <c r="GK124" s="29"/>
      <c r="GL124" s="29"/>
      <c r="GM124" s="29"/>
      <c r="GN124" s="29"/>
      <c r="GO124" s="29"/>
      <c r="GP124" s="29"/>
      <c r="GQ124" s="29"/>
      <c r="GR124" s="29"/>
      <c r="GS124" s="29"/>
      <c r="GT124" s="29"/>
      <c r="GU124" s="29"/>
      <c r="GV124" s="29"/>
      <c r="GW124" s="29"/>
      <c r="GX124" s="29"/>
      <c r="GY124" s="29"/>
      <c r="GZ124" s="29"/>
      <c r="HA124" s="29"/>
      <c r="HB124" s="29"/>
      <c r="HC124" s="29"/>
      <c r="HD124" s="29"/>
      <c r="HE124" s="29"/>
      <c r="HF124" s="29"/>
      <c r="HG124" s="29"/>
      <c r="HH124" s="29"/>
      <c r="HI124" s="29"/>
      <c r="HJ124" s="29"/>
      <c r="HK124" s="29"/>
      <c r="HL124" s="29"/>
      <c r="HM124" s="29"/>
      <c r="HN124" s="29"/>
      <c r="HO124" s="29"/>
      <c r="HP124" s="29"/>
      <c r="HQ124" s="29"/>
      <c r="HR124" s="29"/>
      <c r="HS124" s="29"/>
      <c r="HT124" s="29"/>
      <c r="HU124" s="29"/>
      <c r="HV124" s="29"/>
      <c r="HW124" s="29"/>
      <c r="HX124" s="29"/>
      <c r="HY124" s="29"/>
      <c r="HZ124" s="29"/>
      <c r="IA124" s="29"/>
      <c r="IB124" s="29"/>
      <c r="IC124" s="29"/>
      <c r="ID124" s="29"/>
      <c r="IE124" s="29"/>
      <c r="IF124" s="29"/>
      <c r="IG124" s="29"/>
      <c r="IH124" s="29"/>
      <c r="II124" s="29"/>
      <c r="IJ124" s="29"/>
      <c r="IK124" s="29"/>
      <c r="IL124" s="29"/>
      <c r="IM124" s="29"/>
      <c r="IN124" s="29"/>
      <c r="IO124" s="29"/>
      <c r="IP124" s="29"/>
      <c r="IQ124" s="29"/>
      <c r="IR124" s="29"/>
      <c r="IS124" s="29"/>
      <c r="IT124" s="29"/>
      <c r="IU124" s="29"/>
      <c r="IV124" s="29"/>
      <c r="IW124" s="29"/>
      <c r="IX124" s="29"/>
      <c r="IY124" s="29"/>
      <c r="IZ124" s="29"/>
      <c r="JA124" s="29"/>
      <c r="JB124" s="29"/>
      <c r="JC124" s="29"/>
      <c r="JD124" s="29"/>
      <c r="JE124" s="29"/>
      <c r="JF124" s="29"/>
      <c r="JG124" s="29"/>
      <c r="JH124" s="29"/>
      <c r="JI124" s="29"/>
      <c r="JJ124" s="29"/>
      <c r="JK124" s="29"/>
      <c r="JL124" s="29"/>
      <c r="JM124" s="29"/>
      <c r="JN124" s="29"/>
      <c r="JO124" s="29"/>
      <c r="JP124" s="29"/>
      <c r="JQ124" s="29"/>
      <c r="JR124" s="29"/>
      <c r="JS124" s="29"/>
      <c r="JT124" s="29"/>
      <c r="JU124" s="29"/>
      <c r="JV124" s="29"/>
      <c r="JW124" s="29"/>
      <c r="JX124" s="29"/>
      <c r="JY124" s="29"/>
      <c r="JZ124" s="29"/>
      <c r="KA124" s="29"/>
      <c r="KB124" s="29"/>
      <c r="KC124" s="29"/>
      <c r="KD124" s="29"/>
      <c r="KE124" s="29"/>
      <c r="KF124" s="29"/>
      <c r="KG124" s="29"/>
      <c r="KH124" s="29"/>
      <c r="KI124" s="29"/>
      <c r="KJ124" s="29"/>
      <c r="KK124" s="29"/>
      <c r="KL124" s="29"/>
      <c r="KM124" s="29"/>
      <c r="KN124" s="29"/>
      <c r="KO124" s="29"/>
      <c r="KP124" s="29"/>
      <c r="KQ124" s="29"/>
      <c r="KR124" s="29"/>
      <c r="KS124" s="29"/>
      <c r="KT124" s="29"/>
      <c r="KU124" s="29"/>
      <c r="KV124" s="29"/>
      <c r="KW124" s="29"/>
      <c r="KX124" s="29"/>
      <c r="KY124" s="29"/>
      <c r="KZ124" s="29"/>
      <c r="LA124" s="29"/>
      <c r="LB124" s="29"/>
      <c r="LC124" s="29"/>
      <c r="LD124" s="29"/>
      <c r="LE124" s="29"/>
      <c r="LF124" s="29"/>
      <c r="LG124" s="29"/>
      <c r="LH124" s="29"/>
      <c r="LI124" s="29"/>
      <c r="LJ124" s="29"/>
      <c r="LK124" s="29"/>
      <c r="LL124" s="29"/>
      <c r="LM124" s="29"/>
      <c r="LN124" s="29"/>
      <c r="LO124" s="29"/>
      <c r="LP124" s="29"/>
      <c r="LQ124" s="29"/>
      <c r="LR124" s="29"/>
      <c r="LS124" s="29"/>
      <c r="LT124" s="29"/>
      <c r="LU124" s="29"/>
      <c r="LV124" s="29"/>
      <c r="LW124" s="29"/>
      <c r="LX124" s="29"/>
      <c r="LY124" s="29"/>
      <c r="LZ124" s="29"/>
      <c r="MA124" s="29"/>
      <c r="MB124" s="29"/>
      <c r="MC124" s="29"/>
      <c r="MD124" s="29"/>
      <c r="ME124" s="29"/>
      <c r="MF124" s="29"/>
      <c r="MG124" s="29"/>
      <c r="MH124" s="29"/>
      <c r="MI124" s="29"/>
      <c r="MJ124" s="29"/>
      <c r="MK124" s="29"/>
      <c r="ML124" s="29"/>
      <c r="MM124" s="29"/>
      <c r="MN124" s="29"/>
      <c r="MO124" s="29"/>
      <c r="MP124" s="29"/>
      <c r="MQ124" s="29"/>
      <c r="MR124" s="29"/>
      <c r="MS124" s="29"/>
      <c r="MT124" s="29"/>
      <c r="MU124" s="29"/>
      <c r="MV124" s="29"/>
      <c r="MW124" s="29"/>
      <c r="MX124" s="29"/>
      <c r="MY124" s="29"/>
      <c r="MZ124" s="29"/>
      <c r="NA124" s="29"/>
      <c r="NB124" s="29"/>
      <c r="NC124" s="29"/>
      <c r="ND124" s="29"/>
      <c r="NE124" s="29"/>
      <c r="NF124" s="29"/>
      <c r="NG124" s="29"/>
      <c r="NH124" s="29"/>
      <c r="NI124" s="29"/>
      <c r="NJ124" s="29"/>
      <c r="NK124" s="29"/>
      <c r="NL124" s="29"/>
      <c r="NM124" s="29"/>
      <c r="NN124" s="29"/>
      <c r="NO124" s="29"/>
      <c r="NP124" s="29"/>
      <c r="NQ124" s="29"/>
      <c r="NR124" s="29"/>
      <c r="NS124" s="29"/>
      <c r="NT124" s="29"/>
      <c r="NU124" s="29"/>
      <c r="NV124" s="29"/>
      <c r="NW124" s="29"/>
      <c r="NX124" s="29"/>
      <c r="NY124" s="29"/>
      <c r="NZ124" s="29"/>
      <c r="OA124" s="29"/>
      <c r="OB124" s="29"/>
      <c r="OC124" s="29"/>
      <c r="OD124" s="29"/>
      <c r="OE124" s="29"/>
      <c r="OF124" s="29"/>
      <c r="OG124" s="29"/>
      <c r="OH124" s="29"/>
      <c r="OI124" s="29"/>
      <c r="OJ124" s="29"/>
      <c r="OK124" s="29"/>
      <c r="OL124" s="29"/>
      <c r="OM124" s="29"/>
      <c r="ON124" s="29"/>
      <c r="OO124" s="29"/>
      <c r="OP124" s="29"/>
      <c r="OQ124" s="29"/>
      <c r="OR124" s="29"/>
      <c r="OS124" s="29"/>
      <c r="OT124" s="29"/>
      <c r="OU124" s="29"/>
      <c r="OV124" s="29"/>
      <c r="OW124" s="29"/>
      <c r="OX124" s="29"/>
      <c r="OY124" s="29"/>
      <c r="OZ124" s="29"/>
      <c r="PA124" s="29"/>
      <c r="PB124" s="29"/>
      <c r="PC124" s="29"/>
      <c r="PD124" s="29"/>
      <c r="PE124" s="29"/>
      <c r="PF124" s="29"/>
      <c r="PG124" s="29"/>
      <c r="PH124" s="29"/>
      <c r="PI124" s="29"/>
      <c r="PJ124" s="29"/>
      <c r="PK124" s="29"/>
      <c r="PL124" s="29"/>
      <c r="PM124" s="29"/>
      <c r="PN124" s="29"/>
      <c r="PO124" s="29"/>
      <c r="PP124" s="29"/>
      <c r="PQ124" s="29"/>
      <c r="PR124" s="29"/>
      <c r="PS124" s="29"/>
      <c r="PT124" s="29"/>
      <c r="PU124" s="29"/>
      <c r="PV124" s="29"/>
      <c r="PW124" s="29"/>
      <c r="PX124" s="29"/>
      <c r="PY124" s="29"/>
      <c r="PZ124" s="29"/>
      <c r="QA124" s="29"/>
      <c r="QB124" s="29"/>
      <c r="QC124" s="29"/>
      <c r="QD124" s="29"/>
      <c r="QE124" s="29"/>
      <c r="QF124" s="29"/>
      <c r="QG124" s="29"/>
      <c r="QH124" s="29"/>
      <c r="QI124" s="29"/>
      <c r="QJ124" s="29"/>
      <c r="QK124" s="29"/>
      <c r="QL124" s="29"/>
      <c r="QM124" s="29"/>
      <c r="QN124" s="29"/>
      <c r="QO124" s="29"/>
      <c r="QP124" s="29"/>
      <c r="QQ124" s="29"/>
      <c r="QR124" s="29"/>
      <c r="QS124" s="29"/>
      <c r="QT124" s="29"/>
      <c r="QU124" s="29"/>
      <c r="QV124" s="29"/>
      <c r="QW124" s="29"/>
      <c r="QX124" s="29"/>
      <c r="QY124" s="29"/>
      <c r="QZ124" s="29"/>
      <c r="RA124" s="29"/>
      <c r="RB124" s="29"/>
      <c r="RC124" s="29"/>
      <c r="RD124" s="29"/>
      <c r="RE124" s="29"/>
      <c r="RF124" s="29"/>
      <c r="RG124" s="29"/>
      <c r="RH124" s="29"/>
      <c r="RI124" s="29"/>
      <c r="RJ124" s="29"/>
      <c r="RK124" s="29"/>
      <c r="RL124" s="29"/>
    </row>
    <row r="125" spans="1:480" s="30" customFormat="1" ht="78.75" customHeight="1" x14ac:dyDescent="0.25">
      <c r="A125" s="34" t="s">
        <v>50</v>
      </c>
      <c r="B125" s="34" t="s">
        <v>57</v>
      </c>
      <c r="C125" s="34" t="s">
        <v>19</v>
      </c>
      <c r="D125" s="103" t="s">
        <v>312</v>
      </c>
      <c r="E125" s="26" t="s">
        <v>52</v>
      </c>
      <c r="F125" s="27" t="s">
        <v>18</v>
      </c>
      <c r="G125" s="28">
        <v>0</v>
      </c>
      <c r="H125" s="90" t="s">
        <v>13</v>
      </c>
      <c r="I125" s="28">
        <v>0.27</v>
      </c>
      <c r="J125" s="28">
        <v>0</v>
      </c>
      <c r="K125" s="28">
        <v>0</v>
      </c>
      <c r="L125" s="242">
        <v>13200</v>
      </c>
      <c r="M125" s="28">
        <v>0</v>
      </c>
      <c r="N125" s="52"/>
      <c r="O125" s="52"/>
      <c r="P125" s="52"/>
      <c r="Q125" s="158"/>
      <c r="R125" s="29"/>
      <c r="S125" s="29"/>
      <c r="T125" s="29"/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  <c r="AF125" s="29"/>
      <c r="AG125" s="29"/>
      <c r="AH125" s="29"/>
      <c r="AI125" s="29"/>
      <c r="AJ125" s="29"/>
      <c r="AK125" s="29"/>
      <c r="AL125" s="29"/>
      <c r="AM125" s="29"/>
      <c r="AN125" s="29"/>
      <c r="AO125" s="29"/>
      <c r="AP125" s="29"/>
      <c r="AQ125" s="29"/>
      <c r="AR125" s="29"/>
      <c r="AS125" s="29"/>
      <c r="AT125" s="29"/>
      <c r="AU125" s="29"/>
      <c r="AV125" s="29"/>
      <c r="AW125" s="29"/>
      <c r="AX125" s="29"/>
      <c r="AY125" s="29"/>
      <c r="AZ125" s="29"/>
      <c r="BA125" s="29"/>
      <c r="BB125" s="29"/>
      <c r="BC125" s="29"/>
      <c r="BD125" s="29"/>
      <c r="BE125" s="29"/>
      <c r="BF125" s="29"/>
      <c r="BG125" s="29"/>
      <c r="BH125" s="29"/>
      <c r="BI125" s="29"/>
      <c r="BJ125" s="29"/>
      <c r="BK125" s="29"/>
      <c r="BL125" s="29"/>
      <c r="BM125" s="29"/>
      <c r="BN125" s="29"/>
      <c r="BO125" s="29"/>
      <c r="BP125" s="29"/>
      <c r="BQ125" s="29"/>
      <c r="BR125" s="29"/>
      <c r="BS125" s="29"/>
      <c r="BT125" s="29"/>
      <c r="BU125" s="29"/>
      <c r="BV125" s="29"/>
      <c r="BW125" s="29"/>
      <c r="BX125" s="29"/>
      <c r="BY125" s="29"/>
      <c r="BZ125" s="29"/>
      <c r="CA125" s="29"/>
      <c r="CB125" s="29"/>
      <c r="CC125" s="29"/>
      <c r="CD125" s="29"/>
      <c r="CE125" s="29"/>
      <c r="CF125" s="29"/>
      <c r="CG125" s="29"/>
      <c r="CH125" s="29"/>
      <c r="CI125" s="29"/>
      <c r="CJ125" s="29"/>
      <c r="CK125" s="29"/>
      <c r="CL125" s="29"/>
      <c r="CM125" s="29"/>
      <c r="CN125" s="29"/>
      <c r="CO125" s="29"/>
      <c r="CP125" s="29"/>
      <c r="CQ125" s="29"/>
      <c r="CR125" s="29"/>
      <c r="CS125" s="29"/>
      <c r="CT125" s="29"/>
      <c r="CU125" s="29"/>
      <c r="CV125" s="29"/>
      <c r="CW125" s="29"/>
      <c r="CX125" s="29"/>
      <c r="CY125" s="29"/>
      <c r="CZ125" s="29"/>
      <c r="DA125" s="29"/>
      <c r="DB125" s="29"/>
      <c r="DC125" s="29"/>
      <c r="DD125" s="29"/>
      <c r="DE125" s="29"/>
      <c r="DF125" s="29"/>
      <c r="DG125" s="29"/>
      <c r="DH125" s="29"/>
      <c r="DI125" s="29"/>
      <c r="DJ125" s="29"/>
      <c r="DK125" s="29"/>
      <c r="DL125" s="29"/>
      <c r="DM125" s="29"/>
      <c r="DN125" s="29"/>
      <c r="DO125" s="29"/>
      <c r="DP125" s="29"/>
      <c r="DQ125" s="29"/>
      <c r="DR125" s="29"/>
      <c r="DS125" s="29"/>
      <c r="DT125" s="29"/>
      <c r="DU125" s="29"/>
      <c r="DV125" s="29"/>
      <c r="DW125" s="29"/>
      <c r="DX125" s="29"/>
      <c r="DY125" s="29"/>
      <c r="DZ125" s="29"/>
      <c r="EA125" s="29"/>
      <c r="EB125" s="29"/>
      <c r="EC125" s="29"/>
      <c r="ED125" s="29"/>
      <c r="EE125" s="29"/>
      <c r="EF125" s="29"/>
      <c r="EG125" s="29"/>
      <c r="EH125" s="29"/>
      <c r="EI125" s="29"/>
      <c r="EJ125" s="29"/>
      <c r="EK125" s="29"/>
      <c r="EL125" s="29"/>
      <c r="EM125" s="29"/>
      <c r="EN125" s="29"/>
      <c r="EO125" s="29"/>
      <c r="EP125" s="29"/>
      <c r="EQ125" s="29"/>
      <c r="ER125" s="29"/>
      <c r="ES125" s="29"/>
      <c r="ET125" s="29"/>
      <c r="EU125" s="29"/>
      <c r="EV125" s="29"/>
      <c r="EW125" s="29"/>
      <c r="EX125" s="29"/>
      <c r="EY125" s="29"/>
      <c r="EZ125" s="29"/>
      <c r="FA125" s="29"/>
      <c r="FB125" s="29"/>
      <c r="FC125" s="29"/>
      <c r="FD125" s="29"/>
      <c r="FE125" s="29"/>
      <c r="FF125" s="29"/>
      <c r="FG125" s="29"/>
      <c r="FH125" s="29"/>
      <c r="FI125" s="29"/>
      <c r="FJ125" s="29"/>
      <c r="FK125" s="29"/>
      <c r="FL125" s="29"/>
      <c r="FM125" s="29"/>
      <c r="FN125" s="29"/>
      <c r="FO125" s="29"/>
      <c r="FP125" s="29"/>
      <c r="FQ125" s="29"/>
      <c r="FR125" s="29"/>
      <c r="FS125" s="29"/>
      <c r="FT125" s="29"/>
      <c r="FU125" s="29"/>
      <c r="FV125" s="29"/>
      <c r="FW125" s="29"/>
      <c r="FX125" s="29"/>
      <c r="FY125" s="29"/>
      <c r="FZ125" s="29"/>
      <c r="GA125" s="29"/>
      <c r="GB125" s="29"/>
      <c r="GC125" s="29"/>
      <c r="GD125" s="29"/>
      <c r="GE125" s="29"/>
      <c r="GF125" s="29"/>
      <c r="GG125" s="29"/>
      <c r="GH125" s="29"/>
      <c r="GI125" s="29"/>
      <c r="GJ125" s="29"/>
      <c r="GK125" s="29"/>
      <c r="GL125" s="29"/>
      <c r="GM125" s="29"/>
      <c r="GN125" s="29"/>
      <c r="GO125" s="29"/>
      <c r="GP125" s="29"/>
      <c r="GQ125" s="29"/>
      <c r="GR125" s="29"/>
      <c r="GS125" s="29"/>
      <c r="GT125" s="29"/>
      <c r="GU125" s="29"/>
      <c r="GV125" s="29"/>
      <c r="GW125" s="29"/>
      <c r="GX125" s="29"/>
      <c r="GY125" s="29"/>
      <c r="GZ125" s="29"/>
      <c r="HA125" s="29"/>
      <c r="HB125" s="29"/>
      <c r="HC125" s="29"/>
      <c r="HD125" s="29"/>
      <c r="HE125" s="29"/>
      <c r="HF125" s="29"/>
      <c r="HG125" s="29"/>
      <c r="HH125" s="29"/>
      <c r="HI125" s="29"/>
      <c r="HJ125" s="29"/>
      <c r="HK125" s="29"/>
      <c r="HL125" s="29"/>
      <c r="HM125" s="29"/>
      <c r="HN125" s="29"/>
      <c r="HO125" s="29"/>
      <c r="HP125" s="29"/>
      <c r="HQ125" s="29"/>
      <c r="HR125" s="29"/>
      <c r="HS125" s="29"/>
      <c r="HT125" s="29"/>
      <c r="HU125" s="29"/>
      <c r="HV125" s="29"/>
      <c r="HW125" s="29"/>
      <c r="HX125" s="29"/>
      <c r="HY125" s="29"/>
      <c r="HZ125" s="29"/>
      <c r="IA125" s="29"/>
      <c r="IB125" s="29"/>
      <c r="IC125" s="29"/>
      <c r="ID125" s="29"/>
      <c r="IE125" s="29"/>
      <c r="IF125" s="29"/>
      <c r="IG125" s="29"/>
      <c r="IH125" s="29"/>
      <c r="II125" s="29"/>
      <c r="IJ125" s="29"/>
      <c r="IK125" s="29"/>
      <c r="IL125" s="29"/>
      <c r="IM125" s="29"/>
      <c r="IN125" s="29"/>
      <c r="IO125" s="29"/>
      <c r="IP125" s="29"/>
      <c r="IQ125" s="29"/>
      <c r="IR125" s="29"/>
      <c r="IS125" s="29"/>
      <c r="IT125" s="29"/>
      <c r="IU125" s="29"/>
      <c r="IV125" s="29"/>
      <c r="IW125" s="29"/>
      <c r="IX125" s="29"/>
      <c r="IY125" s="29"/>
      <c r="IZ125" s="29"/>
      <c r="JA125" s="29"/>
      <c r="JB125" s="29"/>
      <c r="JC125" s="29"/>
      <c r="JD125" s="29"/>
      <c r="JE125" s="29"/>
      <c r="JF125" s="29"/>
      <c r="JG125" s="29"/>
      <c r="JH125" s="29"/>
      <c r="JI125" s="29"/>
      <c r="JJ125" s="29"/>
      <c r="JK125" s="29"/>
      <c r="JL125" s="29"/>
      <c r="JM125" s="29"/>
      <c r="JN125" s="29"/>
      <c r="JO125" s="29"/>
      <c r="JP125" s="29"/>
      <c r="JQ125" s="29"/>
      <c r="JR125" s="29"/>
      <c r="JS125" s="29"/>
      <c r="JT125" s="29"/>
      <c r="JU125" s="29"/>
      <c r="JV125" s="29"/>
      <c r="JW125" s="29"/>
      <c r="JX125" s="29"/>
      <c r="JY125" s="29"/>
      <c r="JZ125" s="29"/>
      <c r="KA125" s="29"/>
      <c r="KB125" s="29"/>
      <c r="KC125" s="29"/>
      <c r="KD125" s="29"/>
      <c r="KE125" s="29"/>
      <c r="KF125" s="29"/>
      <c r="KG125" s="29"/>
      <c r="KH125" s="29"/>
      <c r="KI125" s="29"/>
      <c r="KJ125" s="29"/>
      <c r="KK125" s="29"/>
      <c r="KL125" s="29"/>
      <c r="KM125" s="29"/>
      <c r="KN125" s="29"/>
      <c r="KO125" s="29"/>
      <c r="KP125" s="29"/>
      <c r="KQ125" s="29"/>
      <c r="KR125" s="29"/>
      <c r="KS125" s="29"/>
      <c r="KT125" s="29"/>
      <c r="KU125" s="29"/>
      <c r="KV125" s="29"/>
      <c r="KW125" s="29"/>
      <c r="KX125" s="29"/>
      <c r="KY125" s="29"/>
      <c r="KZ125" s="29"/>
      <c r="LA125" s="29"/>
      <c r="LB125" s="29"/>
      <c r="LC125" s="29"/>
      <c r="LD125" s="29"/>
      <c r="LE125" s="29"/>
      <c r="LF125" s="29"/>
      <c r="LG125" s="29"/>
      <c r="LH125" s="29"/>
      <c r="LI125" s="29"/>
      <c r="LJ125" s="29"/>
      <c r="LK125" s="29"/>
      <c r="LL125" s="29"/>
      <c r="LM125" s="29"/>
      <c r="LN125" s="29"/>
      <c r="LO125" s="29"/>
      <c r="LP125" s="29"/>
      <c r="LQ125" s="29"/>
      <c r="LR125" s="29"/>
      <c r="LS125" s="29"/>
      <c r="LT125" s="29"/>
      <c r="LU125" s="29"/>
      <c r="LV125" s="29"/>
      <c r="LW125" s="29"/>
      <c r="LX125" s="29"/>
      <c r="LY125" s="29"/>
      <c r="LZ125" s="29"/>
      <c r="MA125" s="29"/>
      <c r="MB125" s="29"/>
      <c r="MC125" s="29"/>
      <c r="MD125" s="29"/>
      <c r="ME125" s="29"/>
      <c r="MF125" s="29"/>
      <c r="MG125" s="29"/>
      <c r="MH125" s="29"/>
      <c r="MI125" s="29"/>
      <c r="MJ125" s="29"/>
      <c r="MK125" s="29"/>
      <c r="ML125" s="29"/>
      <c r="MM125" s="29"/>
      <c r="MN125" s="29"/>
      <c r="MO125" s="29"/>
      <c r="MP125" s="29"/>
      <c r="MQ125" s="29"/>
      <c r="MR125" s="29"/>
      <c r="MS125" s="29"/>
      <c r="MT125" s="29"/>
      <c r="MU125" s="29"/>
      <c r="MV125" s="29"/>
      <c r="MW125" s="29"/>
      <c r="MX125" s="29"/>
      <c r="MY125" s="29"/>
      <c r="MZ125" s="29"/>
      <c r="NA125" s="29"/>
      <c r="NB125" s="29"/>
      <c r="NC125" s="29"/>
      <c r="ND125" s="29"/>
      <c r="NE125" s="29"/>
      <c r="NF125" s="29"/>
      <c r="NG125" s="29"/>
      <c r="NH125" s="29"/>
      <c r="NI125" s="29"/>
      <c r="NJ125" s="29"/>
      <c r="NK125" s="29"/>
      <c r="NL125" s="29"/>
      <c r="NM125" s="29"/>
      <c r="NN125" s="29"/>
      <c r="NO125" s="29"/>
      <c r="NP125" s="29"/>
      <c r="NQ125" s="29"/>
      <c r="NR125" s="29"/>
      <c r="NS125" s="29"/>
      <c r="NT125" s="29"/>
      <c r="NU125" s="29"/>
      <c r="NV125" s="29"/>
      <c r="NW125" s="29"/>
      <c r="NX125" s="29"/>
      <c r="NY125" s="29"/>
      <c r="NZ125" s="29"/>
      <c r="OA125" s="29"/>
      <c r="OB125" s="29"/>
      <c r="OC125" s="29"/>
      <c r="OD125" s="29"/>
      <c r="OE125" s="29"/>
      <c r="OF125" s="29"/>
      <c r="OG125" s="29"/>
      <c r="OH125" s="29"/>
      <c r="OI125" s="29"/>
      <c r="OJ125" s="29"/>
      <c r="OK125" s="29"/>
      <c r="OL125" s="29"/>
      <c r="OM125" s="29"/>
      <c r="ON125" s="29"/>
      <c r="OO125" s="29"/>
      <c r="OP125" s="29"/>
      <c r="OQ125" s="29"/>
      <c r="OR125" s="29"/>
      <c r="OS125" s="29"/>
      <c r="OT125" s="29"/>
      <c r="OU125" s="29"/>
      <c r="OV125" s="29"/>
      <c r="OW125" s="29"/>
      <c r="OX125" s="29"/>
      <c r="OY125" s="29"/>
      <c r="OZ125" s="29"/>
      <c r="PA125" s="29"/>
      <c r="PB125" s="29"/>
      <c r="PC125" s="29"/>
      <c r="PD125" s="29"/>
      <c r="PE125" s="29"/>
      <c r="PF125" s="29"/>
      <c r="PG125" s="29"/>
      <c r="PH125" s="29"/>
      <c r="PI125" s="29"/>
      <c r="PJ125" s="29"/>
      <c r="PK125" s="29"/>
      <c r="PL125" s="29"/>
      <c r="PM125" s="29"/>
      <c r="PN125" s="29"/>
      <c r="PO125" s="29"/>
      <c r="PP125" s="29"/>
      <c r="PQ125" s="29"/>
      <c r="PR125" s="29"/>
      <c r="PS125" s="29"/>
      <c r="PT125" s="29"/>
      <c r="PU125" s="29"/>
      <c r="PV125" s="29"/>
      <c r="PW125" s="29"/>
      <c r="PX125" s="29"/>
      <c r="PY125" s="29"/>
      <c r="PZ125" s="29"/>
      <c r="QA125" s="29"/>
      <c r="QB125" s="29"/>
      <c r="QC125" s="29"/>
      <c r="QD125" s="29"/>
      <c r="QE125" s="29"/>
      <c r="QF125" s="29"/>
      <c r="QG125" s="29"/>
      <c r="QH125" s="29"/>
      <c r="QI125" s="29"/>
      <c r="QJ125" s="29"/>
      <c r="QK125" s="29"/>
      <c r="QL125" s="29"/>
      <c r="QM125" s="29"/>
      <c r="QN125" s="29"/>
      <c r="QO125" s="29"/>
      <c r="QP125" s="29"/>
      <c r="QQ125" s="29"/>
      <c r="QR125" s="29"/>
      <c r="QS125" s="29"/>
      <c r="QT125" s="29"/>
      <c r="QU125" s="29"/>
      <c r="QV125" s="29"/>
      <c r="QW125" s="29"/>
      <c r="QX125" s="29"/>
      <c r="QY125" s="29"/>
      <c r="QZ125" s="29"/>
      <c r="RA125" s="29"/>
      <c r="RB125" s="29"/>
      <c r="RC125" s="29"/>
      <c r="RD125" s="29"/>
      <c r="RE125" s="29"/>
      <c r="RF125" s="29"/>
      <c r="RG125" s="29"/>
      <c r="RH125" s="29"/>
      <c r="RI125" s="29"/>
      <c r="RJ125" s="29"/>
      <c r="RK125" s="29"/>
      <c r="RL125" s="29"/>
    </row>
    <row r="126" spans="1:480" s="30" customFormat="1" ht="78.75" customHeight="1" x14ac:dyDescent="0.25">
      <c r="A126" s="34" t="s">
        <v>50</v>
      </c>
      <c r="B126" s="34" t="s">
        <v>57</v>
      </c>
      <c r="C126" s="34" t="s">
        <v>19</v>
      </c>
      <c r="D126" s="103" t="s">
        <v>313</v>
      </c>
      <c r="E126" s="26" t="s">
        <v>52</v>
      </c>
      <c r="F126" s="27" t="s">
        <v>18</v>
      </c>
      <c r="G126" s="28">
        <v>0</v>
      </c>
      <c r="H126" s="90" t="s">
        <v>13</v>
      </c>
      <c r="I126" s="28">
        <v>0.18</v>
      </c>
      <c r="J126" s="28">
        <v>0</v>
      </c>
      <c r="K126" s="28">
        <v>0</v>
      </c>
      <c r="L126" s="242">
        <v>8050.07</v>
      </c>
      <c r="M126" s="28">
        <v>0</v>
      </c>
      <c r="N126" s="52"/>
      <c r="O126" s="52"/>
      <c r="P126" s="52"/>
      <c r="Q126" s="158"/>
      <c r="R126" s="29"/>
      <c r="S126" s="29"/>
      <c r="T126" s="29"/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  <c r="AF126" s="29"/>
      <c r="AG126" s="29"/>
      <c r="AH126" s="29"/>
      <c r="AI126" s="29"/>
      <c r="AJ126" s="29"/>
      <c r="AK126" s="29"/>
      <c r="AL126" s="29"/>
      <c r="AM126" s="29"/>
      <c r="AN126" s="29"/>
      <c r="AO126" s="29"/>
      <c r="AP126" s="29"/>
      <c r="AQ126" s="29"/>
      <c r="AR126" s="29"/>
      <c r="AS126" s="29"/>
      <c r="AT126" s="29"/>
      <c r="AU126" s="29"/>
      <c r="AV126" s="29"/>
      <c r="AW126" s="29"/>
      <c r="AX126" s="29"/>
      <c r="AY126" s="29"/>
      <c r="AZ126" s="29"/>
      <c r="BA126" s="29"/>
      <c r="BB126" s="29"/>
      <c r="BC126" s="29"/>
      <c r="BD126" s="29"/>
      <c r="BE126" s="29"/>
      <c r="BF126" s="29"/>
      <c r="BG126" s="29"/>
      <c r="BH126" s="29"/>
      <c r="BI126" s="29"/>
      <c r="BJ126" s="29"/>
      <c r="BK126" s="29"/>
      <c r="BL126" s="29"/>
      <c r="BM126" s="29"/>
      <c r="BN126" s="29"/>
      <c r="BO126" s="29"/>
      <c r="BP126" s="29"/>
      <c r="BQ126" s="29"/>
      <c r="BR126" s="29"/>
      <c r="BS126" s="29"/>
      <c r="BT126" s="29"/>
      <c r="BU126" s="29"/>
      <c r="BV126" s="29"/>
      <c r="BW126" s="29"/>
      <c r="BX126" s="29"/>
      <c r="BY126" s="29"/>
      <c r="BZ126" s="29"/>
      <c r="CA126" s="29"/>
      <c r="CB126" s="29"/>
      <c r="CC126" s="29"/>
      <c r="CD126" s="29"/>
      <c r="CE126" s="29"/>
      <c r="CF126" s="29"/>
      <c r="CG126" s="29"/>
      <c r="CH126" s="29"/>
      <c r="CI126" s="29"/>
      <c r="CJ126" s="29"/>
      <c r="CK126" s="29"/>
      <c r="CL126" s="29"/>
      <c r="CM126" s="29"/>
      <c r="CN126" s="29"/>
      <c r="CO126" s="29"/>
      <c r="CP126" s="29"/>
      <c r="CQ126" s="29"/>
      <c r="CR126" s="29"/>
      <c r="CS126" s="29"/>
      <c r="CT126" s="29"/>
      <c r="CU126" s="29"/>
      <c r="CV126" s="29"/>
      <c r="CW126" s="29"/>
      <c r="CX126" s="29"/>
      <c r="CY126" s="29"/>
      <c r="CZ126" s="29"/>
      <c r="DA126" s="29"/>
      <c r="DB126" s="29"/>
      <c r="DC126" s="29"/>
      <c r="DD126" s="29"/>
      <c r="DE126" s="29"/>
      <c r="DF126" s="29"/>
      <c r="DG126" s="29"/>
      <c r="DH126" s="29"/>
      <c r="DI126" s="29"/>
      <c r="DJ126" s="29"/>
      <c r="DK126" s="29"/>
      <c r="DL126" s="29"/>
      <c r="DM126" s="29"/>
      <c r="DN126" s="29"/>
      <c r="DO126" s="29"/>
      <c r="DP126" s="29"/>
      <c r="DQ126" s="29"/>
      <c r="DR126" s="29"/>
      <c r="DS126" s="29"/>
      <c r="DT126" s="29"/>
      <c r="DU126" s="29"/>
      <c r="DV126" s="29"/>
      <c r="DW126" s="29"/>
      <c r="DX126" s="29"/>
      <c r="DY126" s="29"/>
      <c r="DZ126" s="29"/>
      <c r="EA126" s="29"/>
      <c r="EB126" s="29"/>
      <c r="EC126" s="29"/>
      <c r="ED126" s="29"/>
      <c r="EE126" s="29"/>
      <c r="EF126" s="29"/>
      <c r="EG126" s="29"/>
      <c r="EH126" s="29"/>
      <c r="EI126" s="29"/>
      <c r="EJ126" s="29"/>
      <c r="EK126" s="29"/>
      <c r="EL126" s="29"/>
      <c r="EM126" s="29"/>
      <c r="EN126" s="29"/>
      <c r="EO126" s="29"/>
      <c r="EP126" s="29"/>
      <c r="EQ126" s="29"/>
      <c r="ER126" s="29"/>
      <c r="ES126" s="29"/>
      <c r="ET126" s="29"/>
      <c r="EU126" s="29"/>
      <c r="EV126" s="29"/>
      <c r="EW126" s="29"/>
      <c r="EX126" s="29"/>
      <c r="EY126" s="29"/>
      <c r="EZ126" s="29"/>
      <c r="FA126" s="29"/>
      <c r="FB126" s="29"/>
      <c r="FC126" s="29"/>
      <c r="FD126" s="29"/>
      <c r="FE126" s="29"/>
      <c r="FF126" s="29"/>
      <c r="FG126" s="29"/>
      <c r="FH126" s="29"/>
      <c r="FI126" s="29"/>
      <c r="FJ126" s="29"/>
      <c r="FK126" s="29"/>
      <c r="FL126" s="29"/>
      <c r="FM126" s="29"/>
      <c r="FN126" s="29"/>
      <c r="FO126" s="29"/>
      <c r="FP126" s="29"/>
      <c r="FQ126" s="29"/>
      <c r="FR126" s="29"/>
      <c r="FS126" s="29"/>
      <c r="FT126" s="29"/>
      <c r="FU126" s="29"/>
      <c r="FV126" s="29"/>
      <c r="FW126" s="29"/>
      <c r="FX126" s="29"/>
      <c r="FY126" s="29"/>
      <c r="FZ126" s="29"/>
      <c r="GA126" s="29"/>
      <c r="GB126" s="29"/>
      <c r="GC126" s="29"/>
      <c r="GD126" s="29"/>
      <c r="GE126" s="29"/>
      <c r="GF126" s="29"/>
      <c r="GG126" s="29"/>
      <c r="GH126" s="29"/>
      <c r="GI126" s="29"/>
      <c r="GJ126" s="29"/>
      <c r="GK126" s="29"/>
      <c r="GL126" s="29"/>
      <c r="GM126" s="29"/>
      <c r="GN126" s="29"/>
      <c r="GO126" s="29"/>
      <c r="GP126" s="29"/>
      <c r="GQ126" s="29"/>
      <c r="GR126" s="29"/>
      <c r="GS126" s="29"/>
      <c r="GT126" s="29"/>
      <c r="GU126" s="29"/>
      <c r="GV126" s="29"/>
      <c r="GW126" s="29"/>
      <c r="GX126" s="29"/>
      <c r="GY126" s="29"/>
      <c r="GZ126" s="29"/>
      <c r="HA126" s="29"/>
      <c r="HB126" s="29"/>
      <c r="HC126" s="29"/>
      <c r="HD126" s="29"/>
      <c r="HE126" s="29"/>
      <c r="HF126" s="29"/>
      <c r="HG126" s="29"/>
      <c r="HH126" s="29"/>
      <c r="HI126" s="29"/>
      <c r="HJ126" s="29"/>
      <c r="HK126" s="29"/>
      <c r="HL126" s="29"/>
      <c r="HM126" s="29"/>
      <c r="HN126" s="29"/>
      <c r="HO126" s="29"/>
      <c r="HP126" s="29"/>
      <c r="HQ126" s="29"/>
      <c r="HR126" s="29"/>
      <c r="HS126" s="29"/>
      <c r="HT126" s="29"/>
      <c r="HU126" s="29"/>
      <c r="HV126" s="29"/>
      <c r="HW126" s="29"/>
      <c r="HX126" s="29"/>
      <c r="HY126" s="29"/>
      <c r="HZ126" s="29"/>
      <c r="IA126" s="29"/>
      <c r="IB126" s="29"/>
      <c r="IC126" s="29"/>
      <c r="ID126" s="29"/>
      <c r="IE126" s="29"/>
      <c r="IF126" s="29"/>
      <c r="IG126" s="29"/>
      <c r="IH126" s="29"/>
      <c r="II126" s="29"/>
      <c r="IJ126" s="29"/>
      <c r="IK126" s="29"/>
      <c r="IL126" s="29"/>
      <c r="IM126" s="29"/>
      <c r="IN126" s="29"/>
      <c r="IO126" s="29"/>
      <c r="IP126" s="29"/>
      <c r="IQ126" s="29"/>
      <c r="IR126" s="29"/>
      <c r="IS126" s="29"/>
      <c r="IT126" s="29"/>
      <c r="IU126" s="29"/>
      <c r="IV126" s="29"/>
      <c r="IW126" s="29"/>
      <c r="IX126" s="29"/>
      <c r="IY126" s="29"/>
      <c r="IZ126" s="29"/>
      <c r="JA126" s="29"/>
      <c r="JB126" s="29"/>
      <c r="JC126" s="29"/>
      <c r="JD126" s="29"/>
      <c r="JE126" s="29"/>
      <c r="JF126" s="29"/>
      <c r="JG126" s="29"/>
      <c r="JH126" s="29"/>
      <c r="JI126" s="29"/>
      <c r="JJ126" s="29"/>
      <c r="JK126" s="29"/>
      <c r="JL126" s="29"/>
      <c r="JM126" s="29"/>
      <c r="JN126" s="29"/>
      <c r="JO126" s="29"/>
      <c r="JP126" s="29"/>
      <c r="JQ126" s="29"/>
      <c r="JR126" s="29"/>
      <c r="JS126" s="29"/>
      <c r="JT126" s="29"/>
      <c r="JU126" s="29"/>
      <c r="JV126" s="29"/>
      <c r="JW126" s="29"/>
      <c r="JX126" s="29"/>
      <c r="JY126" s="29"/>
      <c r="JZ126" s="29"/>
      <c r="KA126" s="29"/>
      <c r="KB126" s="29"/>
      <c r="KC126" s="29"/>
      <c r="KD126" s="29"/>
      <c r="KE126" s="29"/>
      <c r="KF126" s="29"/>
      <c r="KG126" s="29"/>
      <c r="KH126" s="29"/>
      <c r="KI126" s="29"/>
      <c r="KJ126" s="29"/>
      <c r="KK126" s="29"/>
      <c r="KL126" s="29"/>
      <c r="KM126" s="29"/>
      <c r="KN126" s="29"/>
      <c r="KO126" s="29"/>
      <c r="KP126" s="29"/>
      <c r="KQ126" s="29"/>
      <c r="KR126" s="29"/>
      <c r="KS126" s="29"/>
      <c r="KT126" s="29"/>
      <c r="KU126" s="29"/>
      <c r="KV126" s="29"/>
      <c r="KW126" s="29"/>
      <c r="KX126" s="29"/>
      <c r="KY126" s="29"/>
      <c r="KZ126" s="29"/>
      <c r="LA126" s="29"/>
      <c r="LB126" s="29"/>
      <c r="LC126" s="29"/>
      <c r="LD126" s="29"/>
      <c r="LE126" s="29"/>
      <c r="LF126" s="29"/>
      <c r="LG126" s="29"/>
      <c r="LH126" s="29"/>
      <c r="LI126" s="29"/>
      <c r="LJ126" s="29"/>
      <c r="LK126" s="29"/>
      <c r="LL126" s="29"/>
      <c r="LM126" s="29"/>
      <c r="LN126" s="29"/>
      <c r="LO126" s="29"/>
      <c r="LP126" s="29"/>
      <c r="LQ126" s="29"/>
      <c r="LR126" s="29"/>
      <c r="LS126" s="29"/>
      <c r="LT126" s="29"/>
      <c r="LU126" s="29"/>
      <c r="LV126" s="29"/>
      <c r="LW126" s="29"/>
      <c r="LX126" s="29"/>
      <c r="LY126" s="29"/>
      <c r="LZ126" s="29"/>
      <c r="MA126" s="29"/>
      <c r="MB126" s="29"/>
      <c r="MC126" s="29"/>
      <c r="MD126" s="29"/>
      <c r="ME126" s="29"/>
      <c r="MF126" s="29"/>
      <c r="MG126" s="29"/>
      <c r="MH126" s="29"/>
      <c r="MI126" s="29"/>
      <c r="MJ126" s="29"/>
      <c r="MK126" s="29"/>
      <c r="ML126" s="29"/>
      <c r="MM126" s="29"/>
      <c r="MN126" s="29"/>
      <c r="MO126" s="29"/>
      <c r="MP126" s="29"/>
      <c r="MQ126" s="29"/>
      <c r="MR126" s="29"/>
      <c r="MS126" s="29"/>
      <c r="MT126" s="29"/>
      <c r="MU126" s="29"/>
      <c r="MV126" s="29"/>
      <c r="MW126" s="29"/>
      <c r="MX126" s="29"/>
      <c r="MY126" s="29"/>
      <c r="MZ126" s="29"/>
      <c r="NA126" s="29"/>
      <c r="NB126" s="29"/>
      <c r="NC126" s="29"/>
      <c r="ND126" s="29"/>
      <c r="NE126" s="29"/>
      <c r="NF126" s="29"/>
      <c r="NG126" s="29"/>
      <c r="NH126" s="29"/>
      <c r="NI126" s="29"/>
      <c r="NJ126" s="29"/>
      <c r="NK126" s="29"/>
      <c r="NL126" s="29"/>
      <c r="NM126" s="29"/>
      <c r="NN126" s="29"/>
      <c r="NO126" s="29"/>
      <c r="NP126" s="29"/>
      <c r="NQ126" s="29"/>
      <c r="NR126" s="29"/>
      <c r="NS126" s="29"/>
      <c r="NT126" s="29"/>
      <c r="NU126" s="29"/>
      <c r="NV126" s="29"/>
      <c r="NW126" s="29"/>
      <c r="NX126" s="29"/>
      <c r="NY126" s="29"/>
      <c r="NZ126" s="29"/>
      <c r="OA126" s="29"/>
      <c r="OB126" s="29"/>
      <c r="OC126" s="29"/>
      <c r="OD126" s="29"/>
      <c r="OE126" s="29"/>
      <c r="OF126" s="29"/>
      <c r="OG126" s="29"/>
      <c r="OH126" s="29"/>
      <c r="OI126" s="29"/>
      <c r="OJ126" s="29"/>
      <c r="OK126" s="29"/>
      <c r="OL126" s="29"/>
      <c r="OM126" s="29"/>
      <c r="ON126" s="29"/>
      <c r="OO126" s="29"/>
      <c r="OP126" s="29"/>
      <c r="OQ126" s="29"/>
      <c r="OR126" s="29"/>
      <c r="OS126" s="29"/>
      <c r="OT126" s="29"/>
      <c r="OU126" s="29"/>
      <c r="OV126" s="29"/>
      <c r="OW126" s="29"/>
      <c r="OX126" s="29"/>
      <c r="OY126" s="29"/>
      <c r="OZ126" s="29"/>
      <c r="PA126" s="29"/>
      <c r="PB126" s="29"/>
      <c r="PC126" s="29"/>
      <c r="PD126" s="29"/>
      <c r="PE126" s="29"/>
      <c r="PF126" s="29"/>
      <c r="PG126" s="29"/>
      <c r="PH126" s="29"/>
      <c r="PI126" s="29"/>
      <c r="PJ126" s="29"/>
      <c r="PK126" s="29"/>
      <c r="PL126" s="29"/>
      <c r="PM126" s="29"/>
      <c r="PN126" s="29"/>
      <c r="PO126" s="29"/>
      <c r="PP126" s="29"/>
      <c r="PQ126" s="29"/>
      <c r="PR126" s="29"/>
      <c r="PS126" s="29"/>
      <c r="PT126" s="29"/>
      <c r="PU126" s="29"/>
      <c r="PV126" s="29"/>
      <c r="PW126" s="29"/>
      <c r="PX126" s="29"/>
      <c r="PY126" s="29"/>
      <c r="PZ126" s="29"/>
      <c r="QA126" s="29"/>
      <c r="QB126" s="29"/>
      <c r="QC126" s="29"/>
      <c r="QD126" s="29"/>
      <c r="QE126" s="29"/>
      <c r="QF126" s="29"/>
      <c r="QG126" s="29"/>
      <c r="QH126" s="29"/>
      <c r="QI126" s="29"/>
      <c r="QJ126" s="29"/>
      <c r="QK126" s="29"/>
      <c r="QL126" s="29"/>
      <c r="QM126" s="29"/>
      <c r="QN126" s="29"/>
      <c r="QO126" s="29"/>
      <c r="QP126" s="29"/>
      <c r="QQ126" s="29"/>
      <c r="QR126" s="29"/>
      <c r="QS126" s="29"/>
      <c r="QT126" s="29"/>
      <c r="QU126" s="29"/>
      <c r="QV126" s="29"/>
      <c r="QW126" s="29"/>
      <c r="QX126" s="29"/>
      <c r="QY126" s="29"/>
      <c r="QZ126" s="29"/>
      <c r="RA126" s="29"/>
      <c r="RB126" s="29"/>
      <c r="RC126" s="29"/>
      <c r="RD126" s="29"/>
      <c r="RE126" s="29"/>
      <c r="RF126" s="29"/>
      <c r="RG126" s="29"/>
      <c r="RH126" s="29"/>
      <c r="RI126" s="29"/>
      <c r="RJ126" s="29"/>
      <c r="RK126" s="29"/>
      <c r="RL126" s="29"/>
    </row>
    <row r="127" spans="1:480" s="30" customFormat="1" ht="93.75" customHeight="1" x14ac:dyDescent="0.25">
      <c r="A127" s="34" t="s">
        <v>50</v>
      </c>
      <c r="B127" s="34" t="s">
        <v>57</v>
      </c>
      <c r="C127" s="34" t="s">
        <v>19</v>
      </c>
      <c r="D127" s="103" t="s">
        <v>314</v>
      </c>
      <c r="E127" s="26" t="s">
        <v>52</v>
      </c>
      <c r="F127" s="27" t="s">
        <v>18</v>
      </c>
      <c r="G127" s="28">
        <v>0</v>
      </c>
      <c r="H127" s="90" t="s">
        <v>13</v>
      </c>
      <c r="I127" s="28">
        <v>0.2</v>
      </c>
      <c r="J127" s="28">
        <v>0</v>
      </c>
      <c r="K127" s="28">
        <v>0</v>
      </c>
      <c r="L127" s="242">
        <v>4900</v>
      </c>
      <c r="M127" s="28">
        <v>0</v>
      </c>
      <c r="N127" s="52"/>
      <c r="O127" s="52"/>
      <c r="P127" s="52"/>
      <c r="Q127" s="158"/>
      <c r="R127" s="29"/>
      <c r="S127" s="29"/>
      <c r="T127" s="29"/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  <c r="AF127" s="29"/>
      <c r="AG127" s="29"/>
      <c r="AH127" s="29"/>
      <c r="AI127" s="29"/>
      <c r="AJ127" s="29"/>
      <c r="AK127" s="29"/>
      <c r="AL127" s="29"/>
      <c r="AM127" s="29"/>
      <c r="AN127" s="29"/>
      <c r="AO127" s="29"/>
      <c r="AP127" s="29"/>
      <c r="AQ127" s="29"/>
      <c r="AR127" s="29"/>
      <c r="AS127" s="29"/>
      <c r="AT127" s="29"/>
      <c r="AU127" s="29"/>
      <c r="AV127" s="29"/>
      <c r="AW127" s="29"/>
      <c r="AX127" s="29"/>
      <c r="AY127" s="29"/>
      <c r="AZ127" s="29"/>
      <c r="BA127" s="29"/>
      <c r="BB127" s="29"/>
      <c r="BC127" s="29"/>
      <c r="BD127" s="29"/>
      <c r="BE127" s="29"/>
      <c r="BF127" s="29"/>
      <c r="BG127" s="29"/>
      <c r="BH127" s="29"/>
      <c r="BI127" s="29"/>
      <c r="BJ127" s="29"/>
      <c r="BK127" s="29"/>
      <c r="BL127" s="29"/>
      <c r="BM127" s="29"/>
      <c r="BN127" s="29"/>
      <c r="BO127" s="29"/>
      <c r="BP127" s="29"/>
      <c r="BQ127" s="29"/>
      <c r="BR127" s="29"/>
      <c r="BS127" s="29"/>
      <c r="BT127" s="29"/>
      <c r="BU127" s="29"/>
      <c r="BV127" s="29"/>
      <c r="BW127" s="29"/>
      <c r="BX127" s="29"/>
      <c r="BY127" s="29"/>
      <c r="BZ127" s="29"/>
      <c r="CA127" s="29"/>
      <c r="CB127" s="29"/>
      <c r="CC127" s="29"/>
      <c r="CD127" s="29"/>
      <c r="CE127" s="29"/>
      <c r="CF127" s="29"/>
      <c r="CG127" s="29"/>
      <c r="CH127" s="29"/>
      <c r="CI127" s="29"/>
      <c r="CJ127" s="29"/>
      <c r="CK127" s="29"/>
      <c r="CL127" s="29"/>
      <c r="CM127" s="29"/>
      <c r="CN127" s="29"/>
      <c r="CO127" s="29"/>
      <c r="CP127" s="29"/>
      <c r="CQ127" s="29"/>
      <c r="CR127" s="29"/>
      <c r="CS127" s="29"/>
      <c r="CT127" s="29"/>
      <c r="CU127" s="29"/>
      <c r="CV127" s="29"/>
      <c r="CW127" s="29"/>
      <c r="CX127" s="29"/>
      <c r="CY127" s="29"/>
      <c r="CZ127" s="29"/>
      <c r="DA127" s="29"/>
      <c r="DB127" s="29"/>
      <c r="DC127" s="29"/>
      <c r="DD127" s="29"/>
      <c r="DE127" s="29"/>
      <c r="DF127" s="29"/>
      <c r="DG127" s="29"/>
      <c r="DH127" s="29"/>
      <c r="DI127" s="29"/>
      <c r="DJ127" s="29"/>
      <c r="DK127" s="29"/>
      <c r="DL127" s="29"/>
      <c r="DM127" s="29"/>
      <c r="DN127" s="29"/>
      <c r="DO127" s="29"/>
      <c r="DP127" s="29"/>
      <c r="DQ127" s="29"/>
      <c r="DR127" s="29"/>
      <c r="DS127" s="29"/>
      <c r="DT127" s="29"/>
      <c r="DU127" s="29"/>
      <c r="DV127" s="29"/>
      <c r="DW127" s="29"/>
      <c r="DX127" s="29"/>
      <c r="DY127" s="29"/>
      <c r="DZ127" s="29"/>
      <c r="EA127" s="29"/>
      <c r="EB127" s="29"/>
      <c r="EC127" s="29"/>
      <c r="ED127" s="29"/>
      <c r="EE127" s="29"/>
      <c r="EF127" s="29"/>
      <c r="EG127" s="29"/>
      <c r="EH127" s="29"/>
      <c r="EI127" s="29"/>
      <c r="EJ127" s="29"/>
      <c r="EK127" s="29"/>
      <c r="EL127" s="29"/>
      <c r="EM127" s="29"/>
      <c r="EN127" s="29"/>
      <c r="EO127" s="29"/>
      <c r="EP127" s="29"/>
      <c r="EQ127" s="29"/>
      <c r="ER127" s="29"/>
      <c r="ES127" s="29"/>
      <c r="ET127" s="29"/>
      <c r="EU127" s="29"/>
      <c r="EV127" s="29"/>
      <c r="EW127" s="29"/>
      <c r="EX127" s="29"/>
      <c r="EY127" s="29"/>
      <c r="EZ127" s="29"/>
      <c r="FA127" s="29"/>
      <c r="FB127" s="29"/>
      <c r="FC127" s="29"/>
      <c r="FD127" s="29"/>
      <c r="FE127" s="29"/>
      <c r="FF127" s="29"/>
      <c r="FG127" s="29"/>
      <c r="FH127" s="29"/>
      <c r="FI127" s="29"/>
      <c r="FJ127" s="29"/>
      <c r="FK127" s="29"/>
      <c r="FL127" s="29"/>
      <c r="FM127" s="29"/>
      <c r="FN127" s="29"/>
      <c r="FO127" s="29"/>
      <c r="FP127" s="29"/>
      <c r="FQ127" s="29"/>
      <c r="FR127" s="29"/>
      <c r="FS127" s="29"/>
      <c r="FT127" s="29"/>
      <c r="FU127" s="29"/>
      <c r="FV127" s="29"/>
      <c r="FW127" s="29"/>
      <c r="FX127" s="29"/>
      <c r="FY127" s="29"/>
      <c r="FZ127" s="29"/>
      <c r="GA127" s="29"/>
      <c r="GB127" s="29"/>
      <c r="GC127" s="29"/>
      <c r="GD127" s="29"/>
      <c r="GE127" s="29"/>
      <c r="GF127" s="29"/>
      <c r="GG127" s="29"/>
      <c r="GH127" s="29"/>
      <c r="GI127" s="29"/>
      <c r="GJ127" s="29"/>
      <c r="GK127" s="29"/>
      <c r="GL127" s="29"/>
      <c r="GM127" s="29"/>
      <c r="GN127" s="29"/>
      <c r="GO127" s="29"/>
      <c r="GP127" s="29"/>
      <c r="GQ127" s="29"/>
      <c r="GR127" s="29"/>
      <c r="GS127" s="29"/>
      <c r="GT127" s="29"/>
      <c r="GU127" s="29"/>
      <c r="GV127" s="29"/>
      <c r="GW127" s="29"/>
      <c r="GX127" s="29"/>
      <c r="GY127" s="29"/>
      <c r="GZ127" s="29"/>
      <c r="HA127" s="29"/>
      <c r="HB127" s="29"/>
      <c r="HC127" s="29"/>
      <c r="HD127" s="29"/>
      <c r="HE127" s="29"/>
      <c r="HF127" s="29"/>
      <c r="HG127" s="29"/>
      <c r="HH127" s="29"/>
      <c r="HI127" s="29"/>
      <c r="HJ127" s="29"/>
      <c r="HK127" s="29"/>
      <c r="HL127" s="29"/>
      <c r="HM127" s="29"/>
      <c r="HN127" s="29"/>
      <c r="HO127" s="29"/>
      <c r="HP127" s="29"/>
      <c r="HQ127" s="29"/>
      <c r="HR127" s="29"/>
      <c r="HS127" s="29"/>
      <c r="HT127" s="29"/>
      <c r="HU127" s="29"/>
      <c r="HV127" s="29"/>
      <c r="HW127" s="29"/>
      <c r="HX127" s="29"/>
      <c r="HY127" s="29"/>
      <c r="HZ127" s="29"/>
      <c r="IA127" s="29"/>
      <c r="IB127" s="29"/>
      <c r="IC127" s="29"/>
      <c r="ID127" s="29"/>
      <c r="IE127" s="29"/>
      <c r="IF127" s="29"/>
      <c r="IG127" s="29"/>
      <c r="IH127" s="29"/>
      <c r="II127" s="29"/>
      <c r="IJ127" s="29"/>
      <c r="IK127" s="29"/>
      <c r="IL127" s="29"/>
      <c r="IM127" s="29"/>
      <c r="IN127" s="29"/>
      <c r="IO127" s="29"/>
      <c r="IP127" s="29"/>
      <c r="IQ127" s="29"/>
      <c r="IR127" s="29"/>
      <c r="IS127" s="29"/>
      <c r="IT127" s="29"/>
      <c r="IU127" s="29"/>
      <c r="IV127" s="29"/>
      <c r="IW127" s="29"/>
      <c r="IX127" s="29"/>
      <c r="IY127" s="29"/>
      <c r="IZ127" s="29"/>
      <c r="JA127" s="29"/>
      <c r="JB127" s="29"/>
      <c r="JC127" s="29"/>
      <c r="JD127" s="29"/>
      <c r="JE127" s="29"/>
      <c r="JF127" s="29"/>
      <c r="JG127" s="29"/>
      <c r="JH127" s="29"/>
      <c r="JI127" s="29"/>
      <c r="JJ127" s="29"/>
      <c r="JK127" s="29"/>
      <c r="JL127" s="29"/>
      <c r="JM127" s="29"/>
      <c r="JN127" s="29"/>
      <c r="JO127" s="29"/>
      <c r="JP127" s="29"/>
      <c r="JQ127" s="29"/>
      <c r="JR127" s="29"/>
      <c r="JS127" s="29"/>
      <c r="JT127" s="29"/>
      <c r="JU127" s="29"/>
      <c r="JV127" s="29"/>
      <c r="JW127" s="29"/>
      <c r="JX127" s="29"/>
      <c r="JY127" s="29"/>
      <c r="JZ127" s="29"/>
      <c r="KA127" s="29"/>
      <c r="KB127" s="29"/>
      <c r="KC127" s="29"/>
      <c r="KD127" s="29"/>
      <c r="KE127" s="29"/>
      <c r="KF127" s="29"/>
      <c r="KG127" s="29"/>
      <c r="KH127" s="29"/>
      <c r="KI127" s="29"/>
      <c r="KJ127" s="29"/>
      <c r="KK127" s="29"/>
      <c r="KL127" s="29"/>
      <c r="KM127" s="29"/>
      <c r="KN127" s="29"/>
      <c r="KO127" s="29"/>
      <c r="KP127" s="29"/>
      <c r="KQ127" s="29"/>
      <c r="KR127" s="29"/>
      <c r="KS127" s="29"/>
      <c r="KT127" s="29"/>
      <c r="KU127" s="29"/>
      <c r="KV127" s="29"/>
      <c r="KW127" s="29"/>
      <c r="KX127" s="29"/>
      <c r="KY127" s="29"/>
      <c r="KZ127" s="29"/>
      <c r="LA127" s="29"/>
      <c r="LB127" s="29"/>
      <c r="LC127" s="29"/>
      <c r="LD127" s="29"/>
      <c r="LE127" s="29"/>
      <c r="LF127" s="29"/>
      <c r="LG127" s="29"/>
      <c r="LH127" s="29"/>
      <c r="LI127" s="29"/>
      <c r="LJ127" s="29"/>
      <c r="LK127" s="29"/>
      <c r="LL127" s="29"/>
      <c r="LM127" s="29"/>
      <c r="LN127" s="29"/>
      <c r="LO127" s="29"/>
      <c r="LP127" s="29"/>
      <c r="LQ127" s="29"/>
      <c r="LR127" s="29"/>
      <c r="LS127" s="29"/>
      <c r="LT127" s="29"/>
      <c r="LU127" s="29"/>
      <c r="LV127" s="29"/>
      <c r="LW127" s="29"/>
      <c r="LX127" s="29"/>
      <c r="LY127" s="29"/>
      <c r="LZ127" s="29"/>
      <c r="MA127" s="29"/>
      <c r="MB127" s="29"/>
      <c r="MC127" s="29"/>
      <c r="MD127" s="29"/>
      <c r="ME127" s="29"/>
      <c r="MF127" s="29"/>
      <c r="MG127" s="29"/>
      <c r="MH127" s="29"/>
      <c r="MI127" s="29"/>
      <c r="MJ127" s="29"/>
      <c r="MK127" s="29"/>
      <c r="ML127" s="29"/>
      <c r="MM127" s="29"/>
      <c r="MN127" s="29"/>
      <c r="MO127" s="29"/>
      <c r="MP127" s="29"/>
      <c r="MQ127" s="29"/>
      <c r="MR127" s="29"/>
      <c r="MS127" s="29"/>
      <c r="MT127" s="29"/>
      <c r="MU127" s="29"/>
      <c r="MV127" s="29"/>
      <c r="MW127" s="29"/>
      <c r="MX127" s="29"/>
      <c r="MY127" s="29"/>
      <c r="MZ127" s="29"/>
      <c r="NA127" s="29"/>
      <c r="NB127" s="29"/>
      <c r="NC127" s="29"/>
      <c r="ND127" s="29"/>
      <c r="NE127" s="29"/>
      <c r="NF127" s="29"/>
      <c r="NG127" s="29"/>
      <c r="NH127" s="29"/>
      <c r="NI127" s="29"/>
      <c r="NJ127" s="29"/>
      <c r="NK127" s="29"/>
      <c r="NL127" s="29"/>
      <c r="NM127" s="29"/>
      <c r="NN127" s="29"/>
      <c r="NO127" s="29"/>
      <c r="NP127" s="29"/>
      <c r="NQ127" s="29"/>
      <c r="NR127" s="29"/>
      <c r="NS127" s="29"/>
      <c r="NT127" s="29"/>
      <c r="NU127" s="29"/>
      <c r="NV127" s="29"/>
      <c r="NW127" s="29"/>
      <c r="NX127" s="29"/>
      <c r="NY127" s="29"/>
      <c r="NZ127" s="29"/>
      <c r="OA127" s="29"/>
      <c r="OB127" s="29"/>
      <c r="OC127" s="29"/>
      <c r="OD127" s="29"/>
      <c r="OE127" s="29"/>
      <c r="OF127" s="29"/>
      <c r="OG127" s="29"/>
      <c r="OH127" s="29"/>
      <c r="OI127" s="29"/>
      <c r="OJ127" s="29"/>
      <c r="OK127" s="29"/>
      <c r="OL127" s="29"/>
      <c r="OM127" s="29"/>
      <c r="ON127" s="29"/>
      <c r="OO127" s="29"/>
      <c r="OP127" s="29"/>
      <c r="OQ127" s="29"/>
      <c r="OR127" s="29"/>
      <c r="OS127" s="29"/>
      <c r="OT127" s="29"/>
      <c r="OU127" s="29"/>
      <c r="OV127" s="29"/>
      <c r="OW127" s="29"/>
      <c r="OX127" s="29"/>
      <c r="OY127" s="29"/>
      <c r="OZ127" s="29"/>
      <c r="PA127" s="29"/>
      <c r="PB127" s="29"/>
      <c r="PC127" s="29"/>
      <c r="PD127" s="29"/>
      <c r="PE127" s="29"/>
      <c r="PF127" s="29"/>
      <c r="PG127" s="29"/>
      <c r="PH127" s="29"/>
      <c r="PI127" s="29"/>
      <c r="PJ127" s="29"/>
      <c r="PK127" s="29"/>
      <c r="PL127" s="29"/>
      <c r="PM127" s="29"/>
      <c r="PN127" s="29"/>
      <c r="PO127" s="29"/>
      <c r="PP127" s="29"/>
      <c r="PQ127" s="29"/>
      <c r="PR127" s="29"/>
      <c r="PS127" s="29"/>
      <c r="PT127" s="29"/>
      <c r="PU127" s="29"/>
      <c r="PV127" s="29"/>
      <c r="PW127" s="29"/>
      <c r="PX127" s="29"/>
      <c r="PY127" s="29"/>
      <c r="PZ127" s="29"/>
      <c r="QA127" s="29"/>
      <c r="QB127" s="29"/>
      <c r="QC127" s="29"/>
      <c r="QD127" s="29"/>
      <c r="QE127" s="29"/>
      <c r="QF127" s="29"/>
      <c r="QG127" s="29"/>
      <c r="QH127" s="29"/>
      <c r="QI127" s="29"/>
      <c r="QJ127" s="29"/>
      <c r="QK127" s="29"/>
      <c r="QL127" s="29"/>
      <c r="QM127" s="29"/>
      <c r="QN127" s="29"/>
      <c r="QO127" s="29"/>
      <c r="QP127" s="29"/>
      <c r="QQ127" s="29"/>
      <c r="QR127" s="29"/>
      <c r="QS127" s="29"/>
      <c r="QT127" s="29"/>
      <c r="QU127" s="29"/>
      <c r="QV127" s="29"/>
      <c r="QW127" s="29"/>
      <c r="QX127" s="29"/>
      <c r="QY127" s="29"/>
      <c r="QZ127" s="29"/>
      <c r="RA127" s="29"/>
      <c r="RB127" s="29"/>
      <c r="RC127" s="29"/>
      <c r="RD127" s="29"/>
      <c r="RE127" s="29"/>
      <c r="RF127" s="29"/>
      <c r="RG127" s="29"/>
      <c r="RH127" s="29"/>
      <c r="RI127" s="29"/>
      <c r="RJ127" s="29"/>
      <c r="RK127" s="29"/>
      <c r="RL127" s="29"/>
    </row>
    <row r="128" spans="1:480" s="30" customFormat="1" ht="72.75" customHeight="1" x14ac:dyDescent="0.25">
      <c r="A128" s="34" t="s">
        <v>50</v>
      </c>
      <c r="B128" s="34" t="s">
        <v>57</v>
      </c>
      <c r="C128" s="34" t="s">
        <v>19</v>
      </c>
      <c r="D128" s="103" t="s">
        <v>315</v>
      </c>
      <c r="E128" s="26" t="s">
        <v>52</v>
      </c>
      <c r="F128" s="27" t="s">
        <v>18</v>
      </c>
      <c r="G128" s="28">
        <v>0</v>
      </c>
      <c r="H128" s="90" t="s">
        <v>13</v>
      </c>
      <c r="I128" s="28">
        <v>0.87</v>
      </c>
      <c r="J128" s="28">
        <v>0</v>
      </c>
      <c r="K128" s="28">
        <v>0</v>
      </c>
      <c r="L128" s="28">
        <v>26000</v>
      </c>
      <c r="M128" s="28">
        <v>0</v>
      </c>
      <c r="N128" s="52"/>
      <c r="O128" s="52"/>
      <c r="P128" s="52"/>
      <c r="Q128" s="158"/>
      <c r="R128" s="29"/>
      <c r="S128" s="29"/>
      <c r="T128" s="29"/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  <c r="AF128" s="29"/>
      <c r="AG128" s="29"/>
      <c r="AH128" s="29"/>
      <c r="AI128" s="29"/>
      <c r="AJ128" s="29"/>
      <c r="AK128" s="29"/>
      <c r="AL128" s="29"/>
      <c r="AM128" s="29"/>
      <c r="AN128" s="29"/>
      <c r="AO128" s="29"/>
      <c r="AP128" s="29"/>
      <c r="AQ128" s="29"/>
      <c r="AR128" s="29"/>
      <c r="AS128" s="29"/>
      <c r="AT128" s="29"/>
      <c r="AU128" s="29"/>
      <c r="AV128" s="29"/>
      <c r="AW128" s="29"/>
      <c r="AX128" s="29"/>
      <c r="AY128" s="29"/>
      <c r="AZ128" s="29"/>
      <c r="BA128" s="29"/>
      <c r="BB128" s="29"/>
      <c r="BC128" s="29"/>
      <c r="BD128" s="29"/>
      <c r="BE128" s="29"/>
      <c r="BF128" s="29"/>
      <c r="BG128" s="29"/>
      <c r="BH128" s="29"/>
      <c r="BI128" s="29"/>
      <c r="BJ128" s="29"/>
      <c r="BK128" s="29"/>
      <c r="BL128" s="29"/>
      <c r="BM128" s="29"/>
      <c r="BN128" s="29"/>
      <c r="BO128" s="29"/>
      <c r="BP128" s="29"/>
      <c r="BQ128" s="29"/>
      <c r="BR128" s="29"/>
      <c r="BS128" s="29"/>
      <c r="BT128" s="29"/>
      <c r="BU128" s="29"/>
      <c r="BV128" s="29"/>
      <c r="BW128" s="29"/>
      <c r="BX128" s="29"/>
      <c r="BY128" s="29"/>
      <c r="BZ128" s="29"/>
      <c r="CA128" s="29"/>
      <c r="CB128" s="29"/>
      <c r="CC128" s="29"/>
      <c r="CD128" s="29"/>
      <c r="CE128" s="29"/>
      <c r="CF128" s="29"/>
      <c r="CG128" s="29"/>
      <c r="CH128" s="29"/>
      <c r="CI128" s="29"/>
      <c r="CJ128" s="29"/>
      <c r="CK128" s="29"/>
      <c r="CL128" s="29"/>
      <c r="CM128" s="29"/>
      <c r="CN128" s="29"/>
      <c r="CO128" s="29"/>
      <c r="CP128" s="29"/>
      <c r="CQ128" s="29"/>
      <c r="CR128" s="29"/>
      <c r="CS128" s="29"/>
      <c r="CT128" s="29"/>
      <c r="CU128" s="29"/>
      <c r="CV128" s="29"/>
      <c r="CW128" s="29"/>
      <c r="CX128" s="29"/>
      <c r="CY128" s="29"/>
      <c r="CZ128" s="29"/>
      <c r="DA128" s="29"/>
      <c r="DB128" s="29"/>
      <c r="DC128" s="29"/>
      <c r="DD128" s="29"/>
      <c r="DE128" s="29"/>
      <c r="DF128" s="29"/>
      <c r="DG128" s="29"/>
      <c r="DH128" s="29"/>
      <c r="DI128" s="29"/>
      <c r="DJ128" s="29"/>
      <c r="DK128" s="29"/>
      <c r="DL128" s="29"/>
      <c r="DM128" s="29"/>
      <c r="DN128" s="29"/>
      <c r="DO128" s="29"/>
      <c r="DP128" s="29"/>
      <c r="DQ128" s="29"/>
      <c r="DR128" s="29"/>
      <c r="DS128" s="29"/>
      <c r="DT128" s="29"/>
      <c r="DU128" s="29"/>
      <c r="DV128" s="29"/>
      <c r="DW128" s="29"/>
      <c r="DX128" s="29"/>
      <c r="DY128" s="29"/>
      <c r="DZ128" s="29"/>
      <c r="EA128" s="29"/>
      <c r="EB128" s="29"/>
      <c r="EC128" s="29"/>
      <c r="ED128" s="29"/>
      <c r="EE128" s="29"/>
      <c r="EF128" s="29"/>
      <c r="EG128" s="29"/>
      <c r="EH128" s="29"/>
      <c r="EI128" s="29"/>
      <c r="EJ128" s="29"/>
      <c r="EK128" s="29"/>
      <c r="EL128" s="29"/>
      <c r="EM128" s="29"/>
      <c r="EN128" s="29"/>
      <c r="EO128" s="29"/>
      <c r="EP128" s="29"/>
      <c r="EQ128" s="29"/>
      <c r="ER128" s="29"/>
      <c r="ES128" s="29"/>
      <c r="ET128" s="29"/>
      <c r="EU128" s="29"/>
      <c r="EV128" s="29"/>
      <c r="EW128" s="29"/>
      <c r="EX128" s="29"/>
      <c r="EY128" s="29"/>
      <c r="EZ128" s="29"/>
      <c r="FA128" s="29"/>
      <c r="FB128" s="29"/>
      <c r="FC128" s="29"/>
      <c r="FD128" s="29"/>
      <c r="FE128" s="29"/>
      <c r="FF128" s="29"/>
      <c r="FG128" s="29"/>
      <c r="FH128" s="29"/>
      <c r="FI128" s="29"/>
      <c r="FJ128" s="29"/>
      <c r="FK128" s="29"/>
      <c r="FL128" s="29"/>
      <c r="FM128" s="29"/>
      <c r="FN128" s="29"/>
      <c r="FO128" s="29"/>
      <c r="FP128" s="29"/>
      <c r="FQ128" s="29"/>
      <c r="FR128" s="29"/>
      <c r="FS128" s="29"/>
      <c r="FT128" s="29"/>
      <c r="FU128" s="29"/>
      <c r="FV128" s="29"/>
      <c r="FW128" s="29"/>
      <c r="FX128" s="29"/>
      <c r="FY128" s="29"/>
      <c r="FZ128" s="29"/>
      <c r="GA128" s="29"/>
      <c r="GB128" s="29"/>
      <c r="GC128" s="29"/>
      <c r="GD128" s="29"/>
      <c r="GE128" s="29"/>
      <c r="GF128" s="29"/>
      <c r="GG128" s="29"/>
      <c r="GH128" s="29"/>
      <c r="GI128" s="29"/>
      <c r="GJ128" s="29"/>
      <c r="GK128" s="29"/>
      <c r="GL128" s="29"/>
      <c r="GM128" s="29"/>
      <c r="GN128" s="29"/>
      <c r="GO128" s="29"/>
      <c r="GP128" s="29"/>
      <c r="GQ128" s="29"/>
      <c r="GR128" s="29"/>
      <c r="GS128" s="29"/>
      <c r="GT128" s="29"/>
      <c r="GU128" s="29"/>
      <c r="GV128" s="29"/>
      <c r="GW128" s="29"/>
      <c r="GX128" s="29"/>
      <c r="GY128" s="29"/>
      <c r="GZ128" s="29"/>
      <c r="HA128" s="29"/>
      <c r="HB128" s="29"/>
      <c r="HC128" s="29"/>
      <c r="HD128" s="29"/>
      <c r="HE128" s="29"/>
      <c r="HF128" s="29"/>
      <c r="HG128" s="29"/>
      <c r="HH128" s="29"/>
      <c r="HI128" s="29"/>
      <c r="HJ128" s="29"/>
      <c r="HK128" s="29"/>
      <c r="HL128" s="29"/>
      <c r="HM128" s="29"/>
      <c r="HN128" s="29"/>
      <c r="HO128" s="29"/>
      <c r="HP128" s="29"/>
      <c r="HQ128" s="29"/>
      <c r="HR128" s="29"/>
      <c r="HS128" s="29"/>
      <c r="HT128" s="29"/>
      <c r="HU128" s="29"/>
      <c r="HV128" s="29"/>
      <c r="HW128" s="29"/>
      <c r="HX128" s="29"/>
      <c r="HY128" s="29"/>
      <c r="HZ128" s="29"/>
      <c r="IA128" s="29"/>
      <c r="IB128" s="29"/>
      <c r="IC128" s="29"/>
      <c r="ID128" s="29"/>
      <c r="IE128" s="29"/>
      <c r="IF128" s="29"/>
      <c r="IG128" s="29"/>
      <c r="IH128" s="29"/>
      <c r="II128" s="29"/>
      <c r="IJ128" s="29"/>
      <c r="IK128" s="29"/>
      <c r="IL128" s="29"/>
      <c r="IM128" s="29"/>
      <c r="IN128" s="29"/>
      <c r="IO128" s="29"/>
      <c r="IP128" s="29"/>
      <c r="IQ128" s="29"/>
      <c r="IR128" s="29"/>
      <c r="IS128" s="29"/>
      <c r="IT128" s="29"/>
      <c r="IU128" s="29"/>
      <c r="IV128" s="29"/>
      <c r="IW128" s="29"/>
      <c r="IX128" s="29"/>
      <c r="IY128" s="29"/>
      <c r="IZ128" s="29"/>
      <c r="JA128" s="29"/>
      <c r="JB128" s="29"/>
      <c r="JC128" s="29"/>
      <c r="JD128" s="29"/>
      <c r="JE128" s="29"/>
      <c r="JF128" s="29"/>
      <c r="JG128" s="29"/>
      <c r="JH128" s="29"/>
      <c r="JI128" s="29"/>
      <c r="JJ128" s="29"/>
      <c r="JK128" s="29"/>
      <c r="JL128" s="29"/>
      <c r="JM128" s="29"/>
      <c r="JN128" s="29"/>
      <c r="JO128" s="29"/>
      <c r="JP128" s="29"/>
      <c r="JQ128" s="29"/>
      <c r="JR128" s="29"/>
      <c r="JS128" s="29"/>
      <c r="JT128" s="29"/>
      <c r="JU128" s="29"/>
      <c r="JV128" s="29"/>
      <c r="JW128" s="29"/>
      <c r="JX128" s="29"/>
      <c r="JY128" s="29"/>
      <c r="JZ128" s="29"/>
      <c r="KA128" s="29"/>
      <c r="KB128" s="29"/>
      <c r="KC128" s="29"/>
      <c r="KD128" s="29"/>
      <c r="KE128" s="29"/>
      <c r="KF128" s="29"/>
      <c r="KG128" s="29"/>
      <c r="KH128" s="29"/>
      <c r="KI128" s="29"/>
      <c r="KJ128" s="29"/>
      <c r="KK128" s="29"/>
      <c r="KL128" s="29"/>
      <c r="KM128" s="29"/>
      <c r="KN128" s="29"/>
      <c r="KO128" s="29"/>
      <c r="KP128" s="29"/>
      <c r="KQ128" s="29"/>
      <c r="KR128" s="29"/>
      <c r="KS128" s="29"/>
      <c r="KT128" s="29"/>
      <c r="KU128" s="29"/>
      <c r="KV128" s="29"/>
      <c r="KW128" s="29"/>
      <c r="KX128" s="29"/>
      <c r="KY128" s="29"/>
      <c r="KZ128" s="29"/>
      <c r="LA128" s="29"/>
      <c r="LB128" s="29"/>
      <c r="LC128" s="29"/>
      <c r="LD128" s="29"/>
      <c r="LE128" s="29"/>
      <c r="LF128" s="29"/>
      <c r="LG128" s="29"/>
      <c r="LH128" s="29"/>
      <c r="LI128" s="29"/>
      <c r="LJ128" s="29"/>
      <c r="LK128" s="29"/>
      <c r="LL128" s="29"/>
      <c r="LM128" s="29"/>
      <c r="LN128" s="29"/>
      <c r="LO128" s="29"/>
      <c r="LP128" s="29"/>
      <c r="LQ128" s="29"/>
      <c r="LR128" s="29"/>
      <c r="LS128" s="29"/>
      <c r="LT128" s="29"/>
      <c r="LU128" s="29"/>
      <c r="LV128" s="29"/>
      <c r="LW128" s="29"/>
      <c r="LX128" s="29"/>
      <c r="LY128" s="29"/>
      <c r="LZ128" s="29"/>
      <c r="MA128" s="29"/>
      <c r="MB128" s="29"/>
      <c r="MC128" s="29"/>
      <c r="MD128" s="29"/>
      <c r="ME128" s="29"/>
      <c r="MF128" s="29"/>
      <c r="MG128" s="29"/>
      <c r="MH128" s="29"/>
      <c r="MI128" s="29"/>
      <c r="MJ128" s="29"/>
      <c r="MK128" s="29"/>
      <c r="ML128" s="29"/>
      <c r="MM128" s="29"/>
      <c r="MN128" s="29"/>
      <c r="MO128" s="29"/>
      <c r="MP128" s="29"/>
      <c r="MQ128" s="29"/>
      <c r="MR128" s="29"/>
      <c r="MS128" s="29"/>
      <c r="MT128" s="29"/>
      <c r="MU128" s="29"/>
      <c r="MV128" s="29"/>
      <c r="MW128" s="29"/>
      <c r="MX128" s="29"/>
      <c r="MY128" s="29"/>
      <c r="MZ128" s="29"/>
      <c r="NA128" s="29"/>
      <c r="NB128" s="29"/>
      <c r="NC128" s="29"/>
      <c r="ND128" s="29"/>
      <c r="NE128" s="29"/>
      <c r="NF128" s="29"/>
      <c r="NG128" s="29"/>
      <c r="NH128" s="29"/>
      <c r="NI128" s="29"/>
      <c r="NJ128" s="29"/>
      <c r="NK128" s="29"/>
      <c r="NL128" s="29"/>
      <c r="NM128" s="29"/>
      <c r="NN128" s="29"/>
      <c r="NO128" s="29"/>
      <c r="NP128" s="29"/>
      <c r="NQ128" s="29"/>
      <c r="NR128" s="29"/>
      <c r="NS128" s="29"/>
      <c r="NT128" s="29"/>
      <c r="NU128" s="29"/>
      <c r="NV128" s="29"/>
      <c r="NW128" s="29"/>
      <c r="NX128" s="29"/>
      <c r="NY128" s="29"/>
      <c r="NZ128" s="29"/>
      <c r="OA128" s="29"/>
      <c r="OB128" s="29"/>
      <c r="OC128" s="29"/>
      <c r="OD128" s="29"/>
      <c r="OE128" s="29"/>
      <c r="OF128" s="29"/>
      <c r="OG128" s="29"/>
      <c r="OH128" s="29"/>
      <c r="OI128" s="29"/>
      <c r="OJ128" s="29"/>
      <c r="OK128" s="29"/>
      <c r="OL128" s="29"/>
      <c r="OM128" s="29"/>
      <c r="ON128" s="29"/>
      <c r="OO128" s="29"/>
      <c r="OP128" s="29"/>
      <c r="OQ128" s="29"/>
      <c r="OR128" s="29"/>
      <c r="OS128" s="29"/>
      <c r="OT128" s="29"/>
      <c r="OU128" s="29"/>
      <c r="OV128" s="29"/>
      <c r="OW128" s="29"/>
      <c r="OX128" s="29"/>
      <c r="OY128" s="29"/>
      <c r="OZ128" s="29"/>
      <c r="PA128" s="29"/>
      <c r="PB128" s="29"/>
      <c r="PC128" s="29"/>
      <c r="PD128" s="29"/>
      <c r="PE128" s="29"/>
      <c r="PF128" s="29"/>
      <c r="PG128" s="29"/>
      <c r="PH128" s="29"/>
      <c r="PI128" s="29"/>
      <c r="PJ128" s="29"/>
      <c r="PK128" s="29"/>
      <c r="PL128" s="29"/>
      <c r="PM128" s="29"/>
      <c r="PN128" s="29"/>
      <c r="PO128" s="29"/>
      <c r="PP128" s="29"/>
      <c r="PQ128" s="29"/>
      <c r="PR128" s="29"/>
      <c r="PS128" s="29"/>
      <c r="PT128" s="29"/>
      <c r="PU128" s="29"/>
      <c r="PV128" s="29"/>
      <c r="PW128" s="29"/>
      <c r="PX128" s="29"/>
      <c r="PY128" s="29"/>
      <c r="PZ128" s="29"/>
      <c r="QA128" s="29"/>
      <c r="QB128" s="29"/>
      <c r="QC128" s="29"/>
      <c r="QD128" s="29"/>
      <c r="QE128" s="29"/>
      <c r="QF128" s="29"/>
      <c r="QG128" s="29"/>
      <c r="QH128" s="29"/>
      <c r="QI128" s="29"/>
      <c r="QJ128" s="29"/>
      <c r="QK128" s="29"/>
      <c r="QL128" s="29"/>
      <c r="QM128" s="29"/>
      <c r="QN128" s="29"/>
      <c r="QO128" s="29"/>
      <c r="QP128" s="29"/>
      <c r="QQ128" s="29"/>
      <c r="QR128" s="29"/>
      <c r="QS128" s="29"/>
      <c r="QT128" s="29"/>
      <c r="QU128" s="29"/>
      <c r="QV128" s="29"/>
      <c r="QW128" s="29"/>
      <c r="QX128" s="29"/>
      <c r="QY128" s="29"/>
      <c r="QZ128" s="29"/>
      <c r="RA128" s="29"/>
      <c r="RB128" s="29"/>
      <c r="RC128" s="29"/>
      <c r="RD128" s="29"/>
      <c r="RE128" s="29"/>
      <c r="RF128" s="29"/>
      <c r="RG128" s="29"/>
      <c r="RH128" s="29"/>
      <c r="RI128" s="29"/>
      <c r="RJ128" s="29"/>
      <c r="RK128" s="29"/>
      <c r="RL128" s="29"/>
    </row>
    <row r="129" spans="1:480" s="30" customFormat="1" ht="71.25" customHeight="1" x14ac:dyDescent="0.25">
      <c r="A129" s="34" t="s">
        <v>50</v>
      </c>
      <c r="B129" s="34" t="s">
        <v>57</v>
      </c>
      <c r="C129" s="34" t="s">
        <v>19</v>
      </c>
      <c r="D129" s="103" t="s">
        <v>316</v>
      </c>
      <c r="E129" s="26" t="s">
        <v>52</v>
      </c>
      <c r="F129" s="27" t="s">
        <v>18</v>
      </c>
      <c r="G129" s="28">
        <v>0</v>
      </c>
      <c r="H129" s="90" t="s">
        <v>13</v>
      </c>
      <c r="I129" s="28">
        <v>0.27</v>
      </c>
      <c r="J129" s="28">
        <v>0</v>
      </c>
      <c r="K129" s="28">
        <v>0</v>
      </c>
      <c r="L129" s="28">
        <f>4700+5772.59</f>
        <v>10472.59</v>
      </c>
      <c r="M129" s="28">
        <v>0</v>
      </c>
      <c r="N129" s="52"/>
      <c r="O129" s="52"/>
      <c r="P129" s="52"/>
      <c r="Q129" s="158"/>
      <c r="R129" s="29"/>
      <c r="S129" s="29"/>
      <c r="T129" s="29"/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F129" s="29"/>
      <c r="AG129" s="29"/>
      <c r="AH129" s="29"/>
      <c r="AI129" s="29"/>
      <c r="AJ129" s="29"/>
      <c r="AK129" s="29"/>
      <c r="AL129" s="29"/>
      <c r="AM129" s="29"/>
      <c r="AN129" s="29"/>
      <c r="AO129" s="29"/>
      <c r="AP129" s="29"/>
      <c r="AQ129" s="29"/>
      <c r="AR129" s="29"/>
      <c r="AS129" s="29"/>
      <c r="AT129" s="29"/>
      <c r="AU129" s="29"/>
      <c r="AV129" s="29"/>
      <c r="AW129" s="29"/>
      <c r="AX129" s="29"/>
      <c r="AY129" s="29"/>
      <c r="AZ129" s="29"/>
      <c r="BA129" s="29"/>
      <c r="BB129" s="29"/>
      <c r="BC129" s="29"/>
      <c r="BD129" s="29"/>
      <c r="BE129" s="29"/>
      <c r="BF129" s="29"/>
      <c r="BG129" s="29"/>
      <c r="BH129" s="29"/>
      <c r="BI129" s="29"/>
      <c r="BJ129" s="29"/>
      <c r="BK129" s="29"/>
      <c r="BL129" s="29"/>
      <c r="BM129" s="29"/>
      <c r="BN129" s="29"/>
      <c r="BO129" s="29"/>
      <c r="BP129" s="29"/>
      <c r="BQ129" s="29"/>
      <c r="BR129" s="29"/>
      <c r="BS129" s="29"/>
      <c r="BT129" s="29"/>
      <c r="BU129" s="29"/>
      <c r="BV129" s="29"/>
      <c r="BW129" s="29"/>
      <c r="BX129" s="29"/>
      <c r="BY129" s="29"/>
      <c r="BZ129" s="29"/>
      <c r="CA129" s="29"/>
      <c r="CB129" s="29"/>
      <c r="CC129" s="29"/>
      <c r="CD129" s="29"/>
      <c r="CE129" s="29"/>
      <c r="CF129" s="29"/>
      <c r="CG129" s="29"/>
      <c r="CH129" s="29"/>
      <c r="CI129" s="29"/>
      <c r="CJ129" s="29"/>
      <c r="CK129" s="29"/>
      <c r="CL129" s="29"/>
      <c r="CM129" s="29"/>
      <c r="CN129" s="29"/>
      <c r="CO129" s="29"/>
      <c r="CP129" s="29"/>
      <c r="CQ129" s="29"/>
      <c r="CR129" s="29"/>
      <c r="CS129" s="29"/>
      <c r="CT129" s="29"/>
      <c r="CU129" s="29"/>
      <c r="CV129" s="29"/>
      <c r="CW129" s="29"/>
      <c r="CX129" s="29"/>
      <c r="CY129" s="29"/>
      <c r="CZ129" s="29"/>
      <c r="DA129" s="29"/>
      <c r="DB129" s="29"/>
      <c r="DC129" s="29"/>
      <c r="DD129" s="29"/>
      <c r="DE129" s="29"/>
      <c r="DF129" s="29"/>
      <c r="DG129" s="29"/>
      <c r="DH129" s="29"/>
      <c r="DI129" s="29"/>
      <c r="DJ129" s="29"/>
      <c r="DK129" s="29"/>
      <c r="DL129" s="29"/>
      <c r="DM129" s="29"/>
      <c r="DN129" s="29"/>
      <c r="DO129" s="29"/>
      <c r="DP129" s="29"/>
      <c r="DQ129" s="29"/>
      <c r="DR129" s="29"/>
      <c r="DS129" s="29"/>
      <c r="DT129" s="29"/>
      <c r="DU129" s="29"/>
      <c r="DV129" s="29"/>
      <c r="DW129" s="29"/>
      <c r="DX129" s="29"/>
      <c r="DY129" s="29"/>
      <c r="DZ129" s="29"/>
      <c r="EA129" s="29"/>
      <c r="EB129" s="29"/>
      <c r="EC129" s="29"/>
      <c r="ED129" s="29"/>
      <c r="EE129" s="29"/>
      <c r="EF129" s="29"/>
      <c r="EG129" s="29"/>
      <c r="EH129" s="29"/>
      <c r="EI129" s="29"/>
      <c r="EJ129" s="29"/>
      <c r="EK129" s="29"/>
      <c r="EL129" s="29"/>
      <c r="EM129" s="29"/>
      <c r="EN129" s="29"/>
      <c r="EO129" s="29"/>
      <c r="EP129" s="29"/>
      <c r="EQ129" s="29"/>
      <c r="ER129" s="29"/>
      <c r="ES129" s="29"/>
      <c r="ET129" s="29"/>
      <c r="EU129" s="29"/>
      <c r="EV129" s="29"/>
      <c r="EW129" s="29"/>
      <c r="EX129" s="29"/>
      <c r="EY129" s="29"/>
      <c r="EZ129" s="29"/>
      <c r="FA129" s="29"/>
      <c r="FB129" s="29"/>
      <c r="FC129" s="29"/>
      <c r="FD129" s="29"/>
      <c r="FE129" s="29"/>
      <c r="FF129" s="29"/>
      <c r="FG129" s="29"/>
      <c r="FH129" s="29"/>
      <c r="FI129" s="29"/>
      <c r="FJ129" s="29"/>
      <c r="FK129" s="29"/>
      <c r="FL129" s="29"/>
      <c r="FM129" s="29"/>
      <c r="FN129" s="29"/>
      <c r="FO129" s="29"/>
      <c r="FP129" s="29"/>
      <c r="FQ129" s="29"/>
      <c r="FR129" s="29"/>
      <c r="FS129" s="29"/>
      <c r="FT129" s="29"/>
      <c r="FU129" s="29"/>
      <c r="FV129" s="29"/>
      <c r="FW129" s="29"/>
      <c r="FX129" s="29"/>
      <c r="FY129" s="29"/>
      <c r="FZ129" s="29"/>
      <c r="GA129" s="29"/>
      <c r="GB129" s="29"/>
      <c r="GC129" s="29"/>
      <c r="GD129" s="29"/>
      <c r="GE129" s="29"/>
      <c r="GF129" s="29"/>
      <c r="GG129" s="29"/>
      <c r="GH129" s="29"/>
      <c r="GI129" s="29"/>
      <c r="GJ129" s="29"/>
      <c r="GK129" s="29"/>
      <c r="GL129" s="29"/>
      <c r="GM129" s="29"/>
      <c r="GN129" s="29"/>
      <c r="GO129" s="29"/>
      <c r="GP129" s="29"/>
      <c r="GQ129" s="29"/>
      <c r="GR129" s="29"/>
      <c r="GS129" s="29"/>
      <c r="GT129" s="29"/>
      <c r="GU129" s="29"/>
      <c r="GV129" s="29"/>
      <c r="GW129" s="29"/>
      <c r="GX129" s="29"/>
      <c r="GY129" s="29"/>
      <c r="GZ129" s="29"/>
      <c r="HA129" s="29"/>
      <c r="HB129" s="29"/>
      <c r="HC129" s="29"/>
      <c r="HD129" s="29"/>
      <c r="HE129" s="29"/>
      <c r="HF129" s="29"/>
      <c r="HG129" s="29"/>
      <c r="HH129" s="29"/>
      <c r="HI129" s="29"/>
      <c r="HJ129" s="29"/>
      <c r="HK129" s="29"/>
      <c r="HL129" s="29"/>
      <c r="HM129" s="29"/>
      <c r="HN129" s="29"/>
      <c r="HO129" s="29"/>
      <c r="HP129" s="29"/>
      <c r="HQ129" s="29"/>
      <c r="HR129" s="29"/>
      <c r="HS129" s="29"/>
      <c r="HT129" s="29"/>
      <c r="HU129" s="29"/>
      <c r="HV129" s="29"/>
      <c r="HW129" s="29"/>
      <c r="HX129" s="29"/>
      <c r="HY129" s="29"/>
      <c r="HZ129" s="29"/>
      <c r="IA129" s="29"/>
      <c r="IB129" s="29"/>
      <c r="IC129" s="29"/>
      <c r="ID129" s="29"/>
      <c r="IE129" s="29"/>
      <c r="IF129" s="29"/>
      <c r="IG129" s="29"/>
      <c r="IH129" s="29"/>
      <c r="II129" s="29"/>
      <c r="IJ129" s="29"/>
      <c r="IK129" s="29"/>
      <c r="IL129" s="29"/>
      <c r="IM129" s="29"/>
      <c r="IN129" s="29"/>
      <c r="IO129" s="29"/>
      <c r="IP129" s="29"/>
      <c r="IQ129" s="29"/>
      <c r="IR129" s="29"/>
      <c r="IS129" s="29"/>
      <c r="IT129" s="29"/>
      <c r="IU129" s="29"/>
      <c r="IV129" s="29"/>
      <c r="IW129" s="29"/>
      <c r="IX129" s="29"/>
      <c r="IY129" s="29"/>
      <c r="IZ129" s="29"/>
      <c r="JA129" s="29"/>
      <c r="JB129" s="29"/>
      <c r="JC129" s="29"/>
      <c r="JD129" s="29"/>
      <c r="JE129" s="29"/>
      <c r="JF129" s="29"/>
      <c r="JG129" s="29"/>
      <c r="JH129" s="29"/>
      <c r="JI129" s="29"/>
      <c r="JJ129" s="29"/>
      <c r="JK129" s="29"/>
      <c r="JL129" s="29"/>
      <c r="JM129" s="29"/>
      <c r="JN129" s="29"/>
      <c r="JO129" s="29"/>
      <c r="JP129" s="29"/>
      <c r="JQ129" s="29"/>
      <c r="JR129" s="29"/>
      <c r="JS129" s="29"/>
      <c r="JT129" s="29"/>
      <c r="JU129" s="29"/>
      <c r="JV129" s="29"/>
      <c r="JW129" s="29"/>
      <c r="JX129" s="29"/>
      <c r="JY129" s="29"/>
      <c r="JZ129" s="29"/>
      <c r="KA129" s="29"/>
      <c r="KB129" s="29"/>
      <c r="KC129" s="29"/>
      <c r="KD129" s="29"/>
      <c r="KE129" s="29"/>
      <c r="KF129" s="29"/>
      <c r="KG129" s="29"/>
      <c r="KH129" s="29"/>
      <c r="KI129" s="29"/>
      <c r="KJ129" s="29"/>
      <c r="KK129" s="29"/>
      <c r="KL129" s="29"/>
      <c r="KM129" s="29"/>
      <c r="KN129" s="29"/>
      <c r="KO129" s="29"/>
      <c r="KP129" s="29"/>
      <c r="KQ129" s="29"/>
      <c r="KR129" s="29"/>
      <c r="KS129" s="29"/>
      <c r="KT129" s="29"/>
      <c r="KU129" s="29"/>
      <c r="KV129" s="29"/>
      <c r="KW129" s="29"/>
      <c r="KX129" s="29"/>
      <c r="KY129" s="29"/>
      <c r="KZ129" s="29"/>
      <c r="LA129" s="29"/>
      <c r="LB129" s="29"/>
      <c r="LC129" s="29"/>
      <c r="LD129" s="29"/>
      <c r="LE129" s="29"/>
      <c r="LF129" s="29"/>
      <c r="LG129" s="29"/>
      <c r="LH129" s="29"/>
      <c r="LI129" s="29"/>
      <c r="LJ129" s="29"/>
      <c r="LK129" s="29"/>
      <c r="LL129" s="29"/>
      <c r="LM129" s="29"/>
      <c r="LN129" s="29"/>
      <c r="LO129" s="29"/>
      <c r="LP129" s="29"/>
      <c r="LQ129" s="29"/>
      <c r="LR129" s="29"/>
      <c r="LS129" s="29"/>
      <c r="LT129" s="29"/>
      <c r="LU129" s="29"/>
      <c r="LV129" s="29"/>
      <c r="LW129" s="29"/>
      <c r="LX129" s="29"/>
      <c r="LY129" s="29"/>
      <c r="LZ129" s="29"/>
      <c r="MA129" s="29"/>
      <c r="MB129" s="29"/>
      <c r="MC129" s="29"/>
      <c r="MD129" s="29"/>
      <c r="ME129" s="29"/>
      <c r="MF129" s="29"/>
      <c r="MG129" s="29"/>
      <c r="MH129" s="29"/>
      <c r="MI129" s="29"/>
      <c r="MJ129" s="29"/>
      <c r="MK129" s="29"/>
      <c r="ML129" s="29"/>
      <c r="MM129" s="29"/>
      <c r="MN129" s="29"/>
      <c r="MO129" s="29"/>
      <c r="MP129" s="29"/>
      <c r="MQ129" s="29"/>
      <c r="MR129" s="29"/>
      <c r="MS129" s="29"/>
      <c r="MT129" s="29"/>
      <c r="MU129" s="29"/>
      <c r="MV129" s="29"/>
      <c r="MW129" s="29"/>
      <c r="MX129" s="29"/>
      <c r="MY129" s="29"/>
      <c r="MZ129" s="29"/>
      <c r="NA129" s="29"/>
      <c r="NB129" s="29"/>
      <c r="NC129" s="29"/>
      <c r="ND129" s="29"/>
      <c r="NE129" s="29"/>
      <c r="NF129" s="29"/>
      <c r="NG129" s="29"/>
      <c r="NH129" s="29"/>
      <c r="NI129" s="29"/>
      <c r="NJ129" s="29"/>
      <c r="NK129" s="29"/>
      <c r="NL129" s="29"/>
      <c r="NM129" s="29"/>
      <c r="NN129" s="29"/>
      <c r="NO129" s="29"/>
      <c r="NP129" s="29"/>
      <c r="NQ129" s="29"/>
      <c r="NR129" s="29"/>
      <c r="NS129" s="29"/>
      <c r="NT129" s="29"/>
      <c r="NU129" s="29"/>
      <c r="NV129" s="29"/>
      <c r="NW129" s="29"/>
      <c r="NX129" s="29"/>
      <c r="NY129" s="29"/>
      <c r="NZ129" s="29"/>
      <c r="OA129" s="29"/>
      <c r="OB129" s="29"/>
      <c r="OC129" s="29"/>
      <c r="OD129" s="29"/>
      <c r="OE129" s="29"/>
      <c r="OF129" s="29"/>
      <c r="OG129" s="29"/>
      <c r="OH129" s="29"/>
      <c r="OI129" s="29"/>
      <c r="OJ129" s="29"/>
      <c r="OK129" s="29"/>
      <c r="OL129" s="29"/>
      <c r="OM129" s="29"/>
      <c r="ON129" s="29"/>
      <c r="OO129" s="29"/>
      <c r="OP129" s="29"/>
      <c r="OQ129" s="29"/>
      <c r="OR129" s="29"/>
      <c r="OS129" s="29"/>
      <c r="OT129" s="29"/>
      <c r="OU129" s="29"/>
      <c r="OV129" s="29"/>
      <c r="OW129" s="29"/>
      <c r="OX129" s="29"/>
      <c r="OY129" s="29"/>
      <c r="OZ129" s="29"/>
      <c r="PA129" s="29"/>
      <c r="PB129" s="29"/>
      <c r="PC129" s="29"/>
      <c r="PD129" s="29"/>
      <c r="PE129" s="29"/>
      <c r="PF129" s="29"/>
      <c r="PG129" s="29"/>
      <c r="PH129" s="29"/>
      <c r="PI129" s="29"/>
      <c r="PJ129" s="29"/>
      <c r="PK129" s="29"/>
      <c r="PL129" s="29"/>
      <c r="PM129" s="29"/>
      <c r="PN129" s="29"/>
      <c r="PO129" s="29"/>
      <c r="PP129" s="29"/>
      <c r="PQ129" s="29"/>
      <c r="PR129" s="29"/>
      <c r="PS129" s="29"/>
      <c r="PT129" s="29"/>
      <c r="PU129" s="29"/>
      <c r="PV129" s="29"/>
      <c r="PW129" s="29"/>
      <c r="PX129" s="29"/>
      <c r="PY129" s="29"/>
      <c r="PZ129" s="29"/>
      <c r="QA129" s="29"/>
      <c r="QB129" s="29"/>
      <c r="QC129" s="29"/>
      <c r="QD129" s="29"/>
      <c r="QE129" s="29"/>
      <c r="QF129" s="29"/>
      <c r="QG129" s="29"/>
      <c r="QH129" s="29"/>
      <c r="QI129" s="29"/>
      <c r="QJ129" s="29"/>
      <c r="QK129" s="29"/>
      <c r="QL129" s="29"/>
      <c r="QM129" s="29"/>
      <c r="QN129" s="29"/>
      <c r="QO129" s="29"/>
      <c r="QP129" s="29"/>
      <c r="QQ129" s="29"/>
      <c r="QR129" s="29"/>
      <c r="QS129" s="29"/>
      <c r="QT129" s="29"/>
      <c r="QU129" s="29"/>
      <c r="QV129" s="29"/>
      <c r="QW129" s="29"/>
      <c r="QX129" s="29"/>
      <c r="QY129" s="29"/>
      <c r="QZ129" s="29"/>
      <c r="RA129" s="29"/>
      <c r="RB129" s="29"/>
      <c r="RC129" s="29"/>
      <c r="RD129" s="29"/>
      <c r="RE129" s="29"/>
      <c r="RF129" s="29"/>
      <c r="RG129" s="29"/>
      <c r="RH129" s="29"/>
      <c r="RI129" s="29"/>
      <c r="RJ129" s="29"/>
      <c r="RK129" s="29"/>
      <c r="RL129" s="29"/>
    </row>
    <row r="130" spans="1:480" s="30" customFormat="1" ht="77.25" customHeight="1" x14ac:dyDescent="0.25">
      <c r="A130" s="34" t="s">
        <v>50</v>
      </c>
      <c r="B130" s="34" t="s">
        <v>57</v>
      </c>
      <c r="C130" s="34" t="s">
        <v>19</v>
      </c>
      <c r="D130" s="103" t="s">
        <v>317</v>
      </c>
      <c r="E130" s="26" t="s">
        <v>52</v>
      </c>
      <c r="F130" s="27" t="s">
        <v>18</v>
      </c>
      <c r="G130" s="28">
        <v>0</v>
      </c>
      <c r="H130" s="90" t="s">
        <v>13</v>
      </c>
      <c r="I130" s="28">
        <v>0.67</v>
      </c>
      <c r="J130" s="28">
        <v>0</v>
      </c>
      <c r="K130" s="28">
        <v>0</v>
      </c>
      <c r="L130" s="28">
        <f>41300-12950.8</f>
        <v>28349.200000000001</v>
      </c>
      <c r="M130" s="28">
        <v>0</v>
      </c>
      <c r="N130" s="52"/>
      <c r="O130" s="52"/>
      <c r="P130" s="52"/>
      <c r="Q130" s="158"/>
      <c r="R130" s="29"/>
      <c r="S130" s="29"/>
      <c r="T130" s="29"/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F130" s="29"/>
      <c r="AG130" s="29"/>
      <c r="AH130" s="29"/>
      <c r="AI130" s="29"/>
      <c r="AJ130" s="29"/>
      <c r="AK130" s="29"/>
      <c r="AL130" s="29"/>
      <c r="AM130" s="29"/>
      <c r="AN130" s="29"/>
      <c r="AO130" s="29"/>
      <c r="AP130" s="29"/>
      <c r="AQ130" s="29"/>
      <c r="AR130" s="29"/>
      <c r="AS130" s="29"/>
      <c r="AT130" s="29"/>
      <c r="AU130" s="29"/>
      <c r="AV130" s="29"/>
      <c r="AW130" s="29"/>
      <c r="AX130" s="29"/>
      <c r="AY130" s="29"/>
      <c r="AZ130" s="29"/>
      <c r="BA130" s="29"/>
      <c r="BB130" s="29"/>
      <c r="BC130" s="29"/>
      <c r="BD130" s="29"/>
      <c r="BE130" s="29"/>
      <c r="BF130" s="29"/>
      <c r="BG130" s="29"/>
      <c r="BH130" s="29"/>
      <c r="BI130" s="29"/>
      <c r="BJ130" s="29"/>
      <c r="BK130" s="29"/>
      <c r="BL130" s="29"/>
      <c r="BM130" s="29"/>
      <c r="BN130" s="29"/>
      <c r="BO130" s="29"/>
      <c r="BP130" s="29"/>
      <c r="BQ130" s="29"/>
      <c r="BR130" s="29"/>
      <c r="BS130" s="29"/>
      <c r="BT130" s="29"/>
      <c r="BU130" s="29"/>
      <c r="BV130" s="29"/>
      <c r="BW130" s="29"/>
      <c r="BX130" s="29"/>
      <c r="BY130" s="29"/>
      <c r="BZ130" s="29"/>
      <c r="CA130" s="29"/>
      <c r="CB130" s="29"/>
      <c r="CC130" s="29"/>
      <c r="CD130" s="29"/>
      <c r="CE130" s="29"/>
      <c r="CF130" s="29"/>
      <c r="CG130" s="29"/>
      <c r="CH130" s="29"/>
      <c r="CI130" s="29"/>
      <c r="CJ130" s="29"/>
      <c r="CK130" s="29"/>
      <c r="CL130" s="29"/>
      <c r="CM130" s="29"/>
      <c r="CN130" s="29"/>
      <c r="CO130" s="29"/>
      <c r="CP130" s="29"/>
      <c r="CQ130" s="29"/>
      <c r="CR130" s="29"/>
      <c r="CS130" s="29"/>
      <c r="CT130" s="29"/>
      <c r="CU130" s="29"/>
      <c r="CV130" s="29"/>
      <c r="CW130" s="29"/>
      <c r="CX130" s="29"/>
      <c r="CY130" s="29"/>
      <c r="CZ130" s="29"/>
      <c r="DA130" s="29"/>
      <c r="DB130" s="29"/>
      <c r="DC130" s="29"/>
      <c r="DD130" s="29"/>
      <c r="DE130" s="29"/>
      <c r="DF130" s="29"/>
      <c r="DG130" s="29"/>
      <c r="DH130" s="29"/>
      <c r="DI130" s="29"/>
      <c r="DJ130" s="29"/>
      <c r="DK130" s="29"/>
      <c r="DL130" s="29"/>
      <c r="DM130" s="29"/>
      <c r="DN130" s="29"/>
      <c r="DO130" s="29"/>
      <c r="DP130" s="29"/>
      <c r="DQ130" s="29"/>
      <c r="DR130" s="29"/>
      <c r="DS130" s="29"/>
      <c r="DT130" s="29"/>
      <c r="DU130" s="29"/>
      <c r="DV130" s="29"/>
      <c r="DW130" s="29"/>
      <c r="DX130" s="29"/>
      <c r="DY130" s="29"/>
      <c r="DZ130" s="29"/>
      <c r="EA130" s="29"/>
      <c r="EB130" s="29"/>
      <c r="EC130" s="29"/>
      <c r="ED130" s="29"/>
      <c r="EE130" s="29"/>
      <c r="EF130" s="29"/>
      <c r="EG130" s="29"/>
      <c r="EH130" s="29"/>
      <c r="EI130" s="29"/>
      <c r="EJ130" s="29"/>
      <c r="EK130" s="29"/>
      <c r="EL130" s="29"/>
      <c r="EM130" s="29"/>
      <c r="EN130" s="29"/>
      <c r="EO130" s="29"/>
      <c r="EP130" s="29"/>
      <c r="EQ130" s="29"/>
      <c r="ER130" s="29"/>
      <c r="ES130" s="29"/>
      <c r="ET130" s="29"/>
      <c r="EU130" s="29"/>
      <c r="EV130" s="29"/>
      <c r="EW130" s="29"/>
      <c r="EX130" s="29"/>
      <c r="EY130" s="29"/>
      <c r="EZ130" s="29"/>
      <c r="FA130" s="29"/>
      <c r="FB130" s="29"/>
      <c r="FC130" s="29"/>
      <c r="FD130" s="29"/>
      <c r="FE130" s="29"/>
      <c r="FF130" s="29"/>
      <c r="FG130" s="29"/>
      <c r="FH130" s="29"/>
      <c r="FI130" s="29"/>
      <c r="FJ130" s="29"/>
      <c r="FK130" s="29"/>
      <c r="FL130" s="29"/>
      <c r="FM130" s="29"/>
      <c r="FN130" s="29"/>
      <c r="FO130" s="29"/>
      <c r="FP130" s="29"/>
      <c r="FQ130" s="29"/>
      <c r="FR130" s="29"/>
      <c r="FS130" s="29"/>
      <c r="FT130" s="29"/>
      <c r="FU130" s="29"/>
      <c r="FV130" s="29"/>
      <c r="FW130" s="29"/>
      <c r="FX130" s="29"/>
      <c r="FY130" s="29"/>
      <c r="FZ130" s="29"/>
      <c r="GA130" s="29"/>
      <c r="GB130" s="29"/>
      <c r="GC130" s="29"/>
      <c r="GD130" s="29"/>
      <c r="GE130" s="29"/>
      <c r="GF130" s="29"/>
      <c r="GG130" s="29"/>
      <c r="GH130" s="29"/>
      <c r="GI130" s="29"/>
      <c r="GJ130" s="29"/>
      <c r="GK130" s="29"/>
      <c r="GL130" s="29"/>
      <c r="GM130" s="29"/>
      <c r="GN130" s="29"/>
      <c r="GO130" s="29"/>
      <c r="GP130" s="29"/>
      <c r="GQ130" s="29"/>
      <c r="GR130" s="29"/>
      <c r="GS130" s="29"/>
      <c r="GT130" s="29"/>
      <c r="GU130" s="29"/>
      <c r="GV130" s="29"/>
      <c r="GW130" s="29"/>
      <c r="GX130" s="29"/>
      <c r="GY130" s="29"/>
      <c r="GZ130" s="29"/>
      <c r="HA130" s="29"/>
      <c r="HB130" s="29"/>
      <c r="HC130" s="29"/>
      <c r="HD130" s="29"/>
      <c r="HE130" s="29"/>
      <c r="HF130" s="29"/>
      <c r="HG130" s="29"/>
      <c r="HH130" s="29"/>
      <c r="HI130" s="29"/>
      <c r="HJ130" s="29"/>
      <c r="HK130" s="29"/>
      <c r="HL130" s="29"/>
      <c r="HM130" s="29"/>
      <c r="HN130" s="29"/>
      <c r="HO130" s="29"/>
      <c r="HP130" s="29"/>
      <c r="HQ130" s="29"/>
      <c r="HR130" s="29"/>
      <c r="HS130" s="29"/>
      <c r="HT130" s="29"/>
      <c r="HU130" s="29"/>
      <c r="HV130" s="29"/>
      <c r="HW130" s="29"/>
      <c r="HX130" s="29"/>
      <c r="HY130" s="29"/>
      <c r="HZ130" s="29"/>
      <c r="IA130" s="29"/>
      <c r="IB130" s="29"/>
      <c r="IC130" s="29"/>
      <c r="ID130" s="29"/>
      <c r="IE130" s="29"/>
      <c r="IF130" s="29"/>
      <c r="IG130" s="29"/>
      <c r="IH130" s="29"/>
      <c r="II130" s="29"/>
      <c r="IJ130" s="29"/>
      <c r="IK130" s="29"/>
      <c r="IL130" s="29"/>
      <c r="IM130" s="29"/>
      <c r="IN130" s="29"/>
      <c r="IO130" s="29"/>
      <c r="IP130" s="29"/>
      <c r="IQ130" s="29"/>
      <c r="IR130" s="29"/>
      <c r="IS130" s="29"/>
      <c r="IT130" s="29"/>
      <c r="IU130" s="29"/>
      <c r="IV130" s="29"/>
      <c r="IW130" s="29"/>
      <c r="IX130" s="29"/>
      <c r="IY130" s="29"/>
      <c r="IZ130" s="29"/>
      <c r="JA130" s="29"/>
      <c r="JB130" s="29"/>
      <c r="JC130" s="29"/>
      <c r="JD130" s="29"/>
      <c r="JE130" s="29"/>
      <c r="JF130" s="29"/>
      <c r="JG130" s="29"/>
      <c r="JH130" s="29"/>
      <c r="JI130" s="29"/>
      <c r="JJ130" s="29"/>
      <c r="JK130" s="29"/>
      <c r="JL130" s="29"/>
      <c r="JM130" s="29"/>
      <c r="JN130" s="29"/>
      <c r="JO130" s="29"/>
      <c r="JP130" s="29"/>
      <c r="JQ130" s="29"/>
      <c r="JR130" s="29"/>
      <c r="JS130" s="29"/>
      <c r="JT130" s="29"/>
      <c r="JU130" s="29"/>
      <c r="JV130" s="29"/>
      <c r="JW130" s="29"/>
      <c r="JX130" s="29"/>
      <c r="JY130" s="29"/>
      <c r="JZ130" s="29"/>
      <c r="KA130" s="29"/>
      <c r="KB130" s="29"/>
      <c r="KC130" s="29"/>
      <c r="KD130" s="29"/>
      <c r="KE130" s="29"/>
      <c r="KF130" s="29"/>
      <c r="KG130" s="29"/>
      <c r="KH130" s="29"/>
      <c r="KI130" s="29"/>
      <c r="KJ130" s="29"/>
      <c r="KK130" s="29"/>
      <c r="KL130" s="29"/>
      <c r="KM130" s="29"/>
      <c r="KN130" s="29"/>
      <c r="KO130" s="29"/>
      <c r="KP130" s="29"/>
      <c r="KQ130" s="29"/>
      <c r="KR130" s="29"/>
      <c r="KS130" s="29"/>
      <c r="KT130" s="29"/>
      <c r="KU130" s="29"/>
      <c r="KV130" s="29"/>
      <c r="KW130" s="29"/>
      <c r="KX130" s="29"/>
      <c r="KY130" s="29"/>
      <c r="KZ130" s="29"/>
      <c r="LA130" s="29"/>
      <c r="LB130" s="29"/>
      <c r="LC130" s="29"/>
      <c r="LD130" s="29"/>
      <c r="LE130" s="29"/>
      <c r="LF130" s="29"/>
      <c r="LG130" s="29"/>
      <c r="LH130" s="29"/>
      <c r="LI130" s="29"/>
      <c r="LJ130" s="29"/>
      <c r="LK130" s="29"/>
      <c r="LL130" s="29"/>
      <c r="LM130" s="29"/>
      <c r="LN130" s="29"/>
      <c r="LO130" s="29"/>
      <c r="LP130" s="29"/>
      <c r="LQ130" s="29"/>
      <c r="LR130" s="29"/>
      <c r="LS130" s="29"/>
      <c r="LT130" s="29"/>
      <c r="LU130" s="29"/>
      <c r="LV130" s="29"/>
      <c r="LW130" s="29"/>
      <c r="LX130" s="29"/>
      <c r="LY130" s="29"/>
      <c r="LZ130" s="29"/>
      <c r="MA130" s="29"/>
      <c r="MB130" s="29"/>
      <c r="MC130" s="29"/>
      <c r="MD130" s="29"/>
      <c r="ME130" s="29"/>
      <c r="MF130" s="29"/>
      <c r="MG130" s="29"/>
      <c r="MH130" s="29"/>
      <c r="MI130" s="29"/>
      <c r="MJ130" s="29"/>
      <c r="MK130" s="29"/>
      <c r="ML130" s="29"/>
      <c r="MM130" s="29"/>
      <c r="MN130" s="29"/>
      <c r="MO130" s="29"/>
      <c r="MP130" s="29"/>
      <c r="MQ130" s="29"/>
      <c r="MR130" s="29"/>
      <c r="MS130" s="29"/>
      <c r="MT130" s="29"/>
      <c r="MU130" s="29"/>
      <c r="MV130" s="29"/>
      <c r="MW130" s="29"/>
      <c r="MX130" s="29"/>
      <c r="MY130" s="29"/>
      <c r="MZ130" s="29"/>
      <c r="NA130" s="29"/>
      <c r="NB130" s="29"/>
      <c r="NC130" s="29"/>
      <c r="ND130" s="29"/>
      <c r="NE130" s="29"/>
      <c r="NF130" s="29"/>
      <c r="NG130" s="29"/>
      <c r="NH130" s="29"/>
      <c r="NI130" s="29"/>
      <c r="NJ130" s="29"/>
      <c r="NK130" s="29"/>
      <c r="NL130" s="29"/>
      <c r="NM130" s="29"/>
      <c r="NN130" s="29"/>
      <c r="NO130" s="29"/>
      <c r="NP130" s="29"/>
      <c r="NQ130" s="29"/>
      <c r="NR130" s="29"/>
      <c r="NS130" s="29"/>
      <c r="NT130" s="29"/>
      <c r="NU130" s="29"/>
      <c r="NV130" s="29"/>
      <c r="NW130" s="29"/>
      <c r="NX130" s="29"/>
      <c r="NY130" s="29"/>
      <c r="NZ130" s="29"/>
      <c r="OA130" s="29"/>
      <c r="OB130" s="29"/>
      <c r="OC130" s="29"/>
      <c r="OD130" s="29"/>
      <c r="OE130" s="29"/>
      <c r="OF130" s="29"/>
      <c r="OG130" s="29"/>
      <c r="OH130" s="29"/>
      <c r="OI130" s="29"/>
      <c r="OJ130" s="29"/>
      <c r="OK130" s="29"/>
      <c r="OL130" s="29"/>
      <c r="OM130" s="29"/>
      <c r="ON130" s="29"/>
      <c r="OO130" s="29"/>
      <c r="OP130" s="29"/>
      <c r="OQ130" s="29"/>
      <c r="OR130" s="29"/>
      <c r="OS130" s="29"/>
      <c r="OT130" s="29"/>
      <c r="OU130" s="29"/>
      <c r="OV130" s="29"/>
      <c r="OW130" s="29"/>
      <c r="OX130" s="29"/>
      <c r="OY130" s="29"/>
      <c r="OZ130" s="29"/>
      <c r="PA130" s="29"/>
      <c r="PB130" s="29"/>
      <c r="PC130" s="29"/>
      <c r="PD130" s="29"/>
      <c r="PE130" s="29"/>
      <c r="PF130" s="29"/>
      <c r="PG130" s="29"/>
      <c r="PH130" s="29"/>
      <c r="PI130" s="29"/>
      <c r="PJ130" s="29"/>
      <c r="PK130" s="29"/>
      <c r="PL130" s="29"/>
      <c r="PM130" s="29"/>
      <c r="PN130" s="29"/>
      <c r="PO130" s="29"/>
      <c r="PP130" s="29"/>
      <c r="PQ130" s="29"/>
      <c r="PR130" s="29"/>
      <c r="PS130" s="29"/>
      <c r="PT130" s="29"/>
      <c r="PU130" s="29"/>
      <c r="PV130" s="29"/>
      <c r="PW130" s="29"/>
      <c r="PX130" s="29"/>
      <c r="PY130" s="29"/>
      <c r="PZ130" s="29"/>
      <c r="QA130" s="29"/>
      <c r="QB130" s="29"/>
      <c r="QC130" s="29"/>
      <c r="QD130" s="29"/>
      <c r="QE130" s="29"/>
      <c r="QF130" s="29"/>
      <c r="QG130" s="29"/>
      <c r="QH130" s="29"/>
      <c r="QI130" s="29"/>
      <c r="QJ130" s="29"/>
      <c r="QK130" s="29"/>
      <c r="QL130" s="29"/>
      <c r="QM130" s="29"/>
      <c r="QN130" s="29"/>
      <c r="QO130" s="29"/>
      <c r="QP130" s="29"/>
      <c r="QQ130" s="29"/>
      <c r="QR130" s="29"/>
      <c r="QS130" s="29"/>
      <c r="QT130" s="29"/>
      <c r="QU130" s="29"/>
      <c r="QV130" s="29"/>
      <c r="QW130" s="29"/>
      <c r="QX130" s="29"/>
      <c r="QY130" s="29"/>
      <c r="QZ130" s="29"/>
      <c r="RA130" s="29"/>
      <c r="RB130" s="29"/>
      <c r="RC130" s="29"/>
      <c r="RD130" s="29"/>
      <c r="RE130" s="29"/>
      <c r="RF130" s="29"/>
      <c r="RG130" s="29"/>
      <c r="RH130" s="29"/>
      <c r="RI130" s="29"/>
      <c r="RJ130" s="29"/>
      <c r="RK130" s="29"/>
      <c r="RL130" s="29"/>
    </row>
    <row r="131" spans="1:480" s="30" customFormat="1" ht="77.25" customHeight="1" x14ac:dyDescent="0.25">
      <c r="A131" s="34" t="s">
        <v>50</v>
      </c>
      <c r="B131" s="34" t="s">
        <v>57</v>
      </c>
      <c r="C131" s="34" t="s">
        <v>19</v>
      </c>
      <c r="D131" s="103" t="s">
        <v>318</v>
      </c>
      <c r="E131" s="26" t="s">
        <v>52</v>
      </c>
      <c r="F131" s="27" t="s">
        <v>18</v>
      </c>
      <c r="G131" s="28">
        <v>0</v>
      </c>
      <c r="H131" s="90" t="s">
        <v>13</v>
      </c>
      <c r="I131" s="28">
        <v>0.3</v>
      </c>
      <c r="J131" s="28">
        <v>0</v>
      </c>
      <c r="K131" s="28">
        <v>0</v>
      </c>
      <c r="L131" s="28">
        <f>24500-5000</f>
        <v>19500</v>
      </c>
      <c r="M131" s="28">
        <v>0</v>
      </c>
      <c r="N131" s="52"/>
      <c r="O131" s="52"/>
      <c r="P131" s="52"/>
      <c r="Q131" s="158"/>
      <c r="R131" s="29"/>
      <c r="S131" s="29"/>
      <c r="T131" s="29"/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F131" s="29"/>
      <c r="AG131" s="29"/>
      <c r="AH131" s="29"/>
      <c r="AI131" s="29"/>
      <c r="AJ131" s="29"/>
      <c r="AK131" s="29"/>
      <c r="AL131" s="29"/>
      <c r="AM131" s="29"/>
      <c r="AN131" s="29"/>
      <c r="AO131" s="29"/>
      <c r="AP131" s="29"/>
      <c r="AQ131" s="29"/>
      <c r="AR131" s="29"/>
      <c r="AS131" s="29"/>
      <c r="AT131" s="29"/>
      <c r="AU131" s="29"/>
      <c r="AV131" s="29"/>
      <c r="AW131" s="29"/>
      <c r="AX131" s="29"/>
      <c r="AY131" s="29"/>
      <c r="AZ131" s="29"/>
      <c r="BA131" s="29"/>
      <c r="BB131" s="29"/>
      <c r="BC131" s="29"/>
      <c r="BD131" s="29"/>
      <c r="BE131" s="29"/>
      <c r="BF131" s="29"/>
      <c r="BG131" s="29"/>
      <c r="BH131" s="29"/>
      <c r="BI131" s="29"/>
      <c r="BJ131" s="29"/>
      <c r="BK131" s="29"/>
      <c r="BL131" s="29"/>
      <c r="BM131" s="29"/>
      <c r="BN131" s="29"/>
      <c r="BO131" s="29"/>
      <c r="BP131" s="29"/>
      <c r="BQ131" s="29"/>
      <c r="BR131" s="29"/>
      <c r="BS131" s="29"/>
      <c r="BT131" s="29"/>
      <c r="BU131" s="29"/>
      <c r="BV131" s="29"/>
      <c r="BW131" s="29"/>
      <c r="BX131" s="29"/>
      <c r="BY131" s="29"/>
      <c r="BZ131" s="29"/>
      <c r="CA131" s="29"/>
      <c r="CB131" s="29"/>
      <c r="CC131" s="29"/>
      <c r="CD131" s="29"/>
      <c r="CE131" s="29"/>
      <c r="CF131" s="29"/>
      <c r="CG131" s="29"/>
      <c r="CH131" s="29"/>
      <c r="CI131" s="29"/>
      <c r="CJ131" s="29"/>
      <c r="CK131" s="29"/>
      <c r="CL131" s="29"/>
      <c r="CM131" s="29"/>
      <c r="CN131" s="29"/>
      <c r="CO131" s="29"/>
      <c r="CP131" s="29"/>
      <c r="CQ131" s="29"/>
      <c r="CR131" s="29"/>
      <c r="CS131" s="29"/>
      <c r="CT131" s="29"/>
      <c r="CU131" s="29"/>
      <c r="CV131" s="29"/>
      <c r="CW131" s="29"/>
      <c r="CX131" s="29"/>
      <c r="CY131" s="29"/>
      <c r="CZ131" s="29"/>
      <c r="DA131" s="29"/>
      <c r="DB131" s="29"/>
      <c r="DC131" s="29"/>
      <c r="DD131" s="29"/>
      <c r="DE131" s="29"/>
      <c r="DF131" s="29"/>
      <c r="DG131" s="29"/>
      <c r="DH131" s="29"/>
      <c r="DI131" s="29"/>
      <c r="DJ131" s="29"/>
      <c r="DK131" s="29"/>
      <c r="DL131" s="29"/>
      <c r="DM131" s="29"/>
      <c r="DN131" s="29"/>
      <c r="DO131" s="29"/>
      <c r="DP131" s="29"/>
      <c r="DQ131" s="29"/>
      <c r="DR131" s="29"/>
      <c r="DS131" s="29"/>
      <c r="DT131" s="29"/>
      <c r="DU131" s="29"/>
      <c r="DV131" s="29"/>
      <c r="DW131" s="29"/>
      <c r="DX131" s="29"/>
      <c r="DY131" s="29"/>
      <c r="DZ131" s="29"/>
      <c r="EA131" s="29"/>
      <c r="EB131" s="29"/>
      <c r="EC131" s="29"/>
      <c r="ED131" s="29"/>
      <c r="EE131" s="29"/>
      <c r="EF131" s="29"/>
      <c r="EG131" s="29"/>
      <c r="EH131" s="29"/>
      <c r="EI131" s="29"/>
      <c r="EJ131" s="29"/>
      <c r="EK131" s="29"/>
      <c r="EL131" s="29"/>
      <c r="EM131" s="29"/>
      <c r="EN131" s="29"/>
      <c r="EO131" s="29"/>
      <c r="EP131" s="29"/>
      <c r="EQ131" s="29"/>
      <c r="ER131" s="29"/>
      <c r="ES131" s="29"/>
      <c r="ET131" s="29"/>
      <c r="EU131" s="29"/>
      <c r="EV131" s="29"/>
      <c r="EW131" s="29"/>
      <c r="EX131" s="29"/>
      <c r="EY131" s="29"/>
      <c r="EZ131" s="29"/>
      <c r="FA131" s="29"/>
      <c r="FB131" s="29"/>
      <c r="FC131" s="29"/>
      <c r="FD131" s="29"/>
      <c r="FE131" s="29"/>
      <c r="FF131" s="29"/>
      <c r="FG131" s="29"/>
      <c r="FH131" s="29"/>
      <c r="FI131" s="29"/>
      <c r="FJ131" s="29"/>
      <c r="FK131" s="29"/>
      <c r="FL131" s="29"/>
      <c r="FM131" s="29"/>
      <c r="FN131" s="29"/>
      <c r="FO131" s="29"/>
      <c r="FP131" s="29"/>
      <c r="FQ131" s="29"/>
      <c r="FR131" s="29"/>
      <c r="FS131" s="29"/>
      <c r="FT131" s="29"/>
      <c r="FU131" s="29"/>
      <c r="FV131" s="29"/>
      <c r="FW131" s="29"/>
      <c r="FX131" s="29"/>
      <c r="FY131" s="29"/>
      <c r="FZ131" s="29"/>
      <c r="GA131" s="29"/>
      <c r="GB131" s="29"/>
      <c r="GC131" s="29"/>
      <c r="GD131" s="29"/>
      <c r="GE131" s="29"/>
      <c r="GF131" s="29"/>
      <c r="GG131" s="29"/>
      <c r="GH131" s="29"/>
      <c r="GI131" s="29"/>
      <c r="GJ131" s="29"/>
      <c r="GK131" s="29"/>
      <c r="GL131" s="29"/>
      <c r="GM131" s="29"/>
      <c r="GN131" s="29"/>
      <c r="GO131" s="29"/>
      <c r="GP131" s="29"/>
      <c r="GQ131" s="29"/>
      <c r="GR131" s="29"/>
      <c r="GS131" s="29"/>
      <c r="GT131" s="29"/>
      <c r="GU131" s="29"/>
      <c r="GV131" s="29"/>
      <c r="GW131" s="29"/>
      <c r="GX131" s="29"/>
      <c r="GY131" s="29"/>
      <c r="GZ131" s="29"/>
      <c r="HA131" s="29"/>
      <c r="HB131" s="29"/>
      <c r="HC131" s="29"/>
      <c r="HD131" s="29"/>
      <c r="HE131" s="29"/>
      <c r="HF131" s="29"/>
      <c r="HG131" s="29"/>
      <c r="HH131" s="29"/>
      <c r="HI131" s="29"/>
      <c r="HJ131" s="29"/>
      <c r="HK131" s="29"/>
      <c r="HL131" s="29"/>
      <c r="HM131" s="29"/>
      <c r="HN131" s="29"/>
      <c r="HO131" s="29"/>
      <c r="HP131" s="29"/>
      <c r="HQ131" s="29"/>
      <c r="HR131" s="29"/>
      <c r="HS131" s="29"/>
      <c r="HT131" s="29"/>
      <c r="HU131" s="29"/>
      <c r="HV131" s="29"/>
      <c r="HW131" s="29"/>
      <c r="HX131" s="29"/>
      <c r="HY131" s="29"/>
      <c r="HZ131" s="29"/>
      <c r="IA131" s="29"/>
      <c r="IB131" s="29"/>
      <c r="IC131" s="29"/>
      <c r="ID131" s="29"/>
      <c r="IE131" s="29"/>
      <c r="IF131" s="29"/>
      <c r="IG131" s="29"/>
      <c r="IH131" s="29"/>
      <c r="II131" s="29"/>
      <c r="IJ131" s="29"/>
      <c r="IK131" s="29"/>
      <c r="IL131" s="29"/>
      <c r="IM131" s="29"/>
      <c r="IN131" s="29"/>
      <c r="IO131" s="29"/>
      <c r="IP131" s="29"/>
      <c r="IQ131" s="29"/>
      <c r="IR131" s="29"/>
      <c r="IS131" s="29"/>
      <c r="IT131" s="29"/>
      <c r="IU131" s="29"/>
      <c r="IV131" s="29"/>
      <c r="IW131" s="29"/>
      <c r="IX131" s="29"/>
      <c r="IY131" s="29"/>
      <c r="IZ131" s="29"/>
      <c r="JA131" s="29"/>
      <c r="JB131" s="29"/>
      <c r="JC131" s="29"/>
      <c r="JD131" s="29"/>
      <c r="JE131" s="29"/>
      <c r="JF131" s="29"/>
      <c r="JG131" s="29"/>
      <c r="JH131" s="29"/>
      <c r="JI131" s="29"/>
      <c r="JJ131" s="29"/>
      <c r="JK131" s="29"/>
      <c r="JL131" s="29"/>
      <c r="JM131" s="29"/>
      <c r="JN131" s="29"/>
      <c r="JO131" s="29"/>
      <c r="JP131" s="29"/>
      <c r="JQ131" s="29"/>
      <c r="JR131" s="29"/>
      <c r="JS131" s="29"/>
      <c r="JT131" s="29"/>
      <c r="JU131" s="29"/>
      <c r="JV131" s="29"/>
      <c r="JW131" s="29"/>
      <c r="JX131" s="29"/>
      <c r="JY131" s="29"/>
      <c r="JZ131" s="29"/>
      <c r="KA131" s="29"/>
      <c r="KB131" s="29"/>
      <c r="KC131" s="29"/>
      <c r="KD131" s="29"/>
      <c r="KE131" s="29"/>
      <c r="KF131" s="29"/>
      <c r="KG131" s="29"/>
      <c r="KH131" s="29"/>
      <c r="KI131" s="29"/>
      <c r="KJ131" s="29"/>
      <c r="KK131" s="29"/>
      <c r="KL131" s="29"/>
      <c r="KM131" s="29"/>
      <c r="KN131" s="29"/>
      <c r="KO131" s="29"/>
      <c r="KP131" s="29"/>
      <c r="KQ131" s="29"/>
      <c r="KR131" s="29"/>
      <c r="KS131" s="29"/>
      <c r="KT131" s="29"/>
      <c r="KU131" s="29"/>
      <c r="KV131" s="29"/>
      <c r="KW131" s="29"/>
      <c r="KX131" s="29"/>
      <c r="KY131" s="29"/>
      <c r="KZ131" s="29"/>
      <c r="LA131" s="29"/>
      <c r="LB131" s="29"/>
      <c r="LC131" s="29"/>
      <c r="LD131" s="29"/>
      <c r="LE131" s="29"/>
      <c r="LF131" s="29"/>
      <c r="LG131" s="29"/>
      <c r="LH131" s="29"/>
      <c r="LI131" s="29"/>
      <c r="LJ131" s="29"/>
      <c r="LK131" s="29"/>
      <c r="LL131" s="29"/>
      <c r="LM131" s="29"/>
      <c r="LN131" s="29"/>
      <c r="LO131" s="29"/>
      <c r="LP131" s="29"/>
      <c r="LQ131" s="29"/>
      <c r="LR131" s="29"/>
      <c r="LS131" s="29"/>
      <c r="LT131" s="29"/>
      <c r="LU131" s="29"/>
      <c r="LV131" s="29"/>
      <c r="LW131" s="29"/>
      <c r="LX131" s="29"/>
      <c r="LY131" s="29"/>
      <c r="LZ131" s="29"/>
      <c r="MA131" s="29"/>
      <c r="MB131" s="29"/>
      <c r="MC131" s="29"/>
      <c r="MD131" s="29"/>
      <c r="ME131" s="29"/>
      <c r="MF131" s="29"/>
      <c r="MG131" s="29"/>
      <c r="MH131" s="29"/>
      <c r="MI131" s="29"/>
      <c r="MJ131" s="29"/>
      <c r="MK131" s="29"/>
      <c r="ML131" s="29"/>
      <c r="MM131" s="29"/>
      <c r="MN131" s="29"/>
      <c r="MO131" s="29"/>
      <c r="MP131" s="29"/>
      <c r="MQ131" s="29"/>
      <c r="MR131" s="29"/>
      <c r="MS131" s="29"/>
      <c r="MT131" s="29"/>
      <c r="MU131" s="29"/>
      <c r="MV131" s="29"/>
      <c r="MW131" s="29"/>
      <c r="MX131" s="29"/>
      <c r="MY131" s="29"/>
      <c r="MZ131" s="29"/>
      <c r="NA131" s="29"/>
      <c r="NB131" s="29"/>
      <c r="NC131" s="29"/>
      <c r="ND131" s="29"/>
      <c r="NE131" s="29"/>
      <c r="NF131" s="29"/>
      <c r="NG131" s="29"/>
      <c r="NH131" s="29"/>
      <c r="NI131" s="29"/>
      <c r="NJ131" s="29"/>
      <c r="NK131" s="29"/>
      <c r="NL131" s="29"/>
      <c r="NM131" s="29"/>
      <c r="NN131" s="29"/>
      <c r="NO131" s="29"/>
      <c r="NP131" s="29"/>
      <c r="NQ131" s="29"/>
      <c r="NR131" s="29"/>
      <c r="NS131" s="29"/>
      <c r="NT131" s="29"/>
      <c r="NU131" s="29"/>
      <c r="NV131" s="29"/>
      <c r="NW131" s="29"/>
      <c r="NX131" s="29"/>
      <c r="NY131" s="29"/>
      <c r="NZ131" s="29"/>
      <c r="OA131" s="29"/>
      <c r="OB131" s="29"/>
      <c r="OC131" s="29"/>
      <c r="OD131" s="29"/>
      <c r="OE131" s="29"/>
      <c r="OF131" s="29"/>
      <c r="OG131" s="29"/>
      <c r="OH131" s="29"/>
      <c r="OI131" s="29"/>
      <c r="OJ131" s="29"/>
      <c r="OK131" s="29"/>
      <c r="OL131" s="29"/>
      <c r="OM131" s="29"/>
      <c r="ON131" s="29"/>
      <c r="OO131" s="29"/>
      <c r="OP131" s="29"/>
      <c r="OQ131" s="29"/>
      <c r="OR131" s="29"/>
      <c r="OS131" s="29"/>
      <c r="OT131" s="29"/>
      <c r="OU131" s="29"/>
      <c r="OV131" s="29"/>
      <c r="OW131" s="29"/>
      <c r="OX131" s="29"/>
      <c r="OY131" s="29"/>
      <c r="OZ131" s="29"/>
      <c r="PA131" s="29"/>
      <c r="PB131" s="29"/>
      <c r="PC131" s="29"/>
      <c r="PD131" s="29"/>
      <c r="PE131" s="29"/>
      <c r="PF131" s="29"/>
      <c r="PG131" s="29"/>
      <c r="PH131" s="29"/>
      <c r="PI131" s="29"/>
      <c r="PJ131" s="29"/>
      <c r="PK131" s="29"/>
      <c r="PL131" s="29"/>
      <c r="PM131" s="29"/>
      <c r="PN131" s="29"/>
      <c r="PO131" s="29"/>
      <c r="PP131" s="29"/>
      <c r="PQ131" s="29"/>
      <c r="PR131" s="29"/>
      <c r="PS131" s="29"/>
      <c r="PT131" s="29"/>
      <c r="PU131" s="29"/>
      <c r="PV131" s="29"/>
      <c r="PW131" s="29"/>
      <c r="PX131" s="29"/>
      <c r="PY131" s="29"/>
      <c r="PZ131" s="29"/>
      <c r="QA131" s="29"/>
      <c r="QB131" s="29"/>
      <c r="QC131" s="29"/>
      <c r="QD131" s="29"/>
      <c r="QE131" s="29"/>
      <c r="QF131" s="29"/>
      <c r="QG131" s="29"/>
      <c r="QH131" s="29"/>
      <c r="QI131" s="29"/>
      <c r="QJ131" s="29"/>
      <c r="QK131" s="29"/>
      <c r="QL131" s="29"/>
      <c r="QM131" s="29"/>
      <c r="QN131" s="29"/>
      <c r="QO131" s="29"/>
      <c r="QP131" s="29"/>
      <c r="QQ131" s="29"/>
      <c r="QR131" s="29"/>
      <c r="QS131" s="29"/>
      <c r="QT131" s="29"/>
      <c r="QU131" s="29"/>
      <c r="QV131" s="29"/>
      <c r="QW131" s="29"/>
      <c r="QX131" s="29"/>
      <c r="QY131" s="29"/>
      <c r="QZ131" s="29"/>
      <c r="RA131" s="29"/>
      <c r="RB131" s="29"/>
      <c r="RC131" s="29"/>
      <c r="RD131" s="29"/>
      <c r="RE131" s="29"/>
      <c r="RF131" s="29"/>
      <c r="RG131" s="29"/>
      <c r="RH131" s="29"/>
      <c r="RI131" s="29"/>
      <c r="RJ131" s="29"/>
      <c r="RK131" s="29"/>
      <c r="RL131" s="29"/>
    </row>
    <row r="132" spans="1:480" s="30" customFormat="1" ht="78.75" customHeight="1" x14ac:dyDescent="0.25">
      <c r="A132" s="34" t="s">
        <v>50</v>
      </c>
      <c r="B132" s="34" t="s">
        <v>57</v>
      </c>
      <c r="C132" s="34" t="s">
        <v>19</v>
      </c>
      <c r="D132" s="103" t="s">
        <v>319</v>
      </c>
      <c r="E132" s="26" t="s">
        <v>52</v>
      </c>
      <c r="F132" s="27" t="s">
        <v>18</v>
      </c>
      <c r="G132" s="28">
        <v>0</v>
      </c>
      <c r="H132" s="90" t="s">
        <v>13</v>
      </c>
      <c r="I132" s="28">
        <v>0.19</v>
      </c>
      <c r="J132" s="28">
        <v>0</v>
      </c>
      <c r="K132" s="28">
        <v>0</v>
      </c>
      <c r="L132" s="28">
        <v>4200</v>
      </c>
      <c r="M132" s="28">
        <v>0</v>
      </c>
      <c r="N132" s="52"/>
      <c r="O132" s="52"/>
      <c r="P132" s="52"/>
      <c r="Q132" s="158"/>
      <c r="R132" s="29"/>
      <c r="S132" s="29"/>
      <c r="T132" s="29"/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F132" s="29"/>
      <c r="AG132" s="29"/>
      <c r="AH132" s="29"/>
      <c r="AI132" s="29"/>
      <c r="AJ132" s="29"/>
      <c r="AK132" s="29"/>
      <c r="AL132" s="29"/>
      <c r="AM132" s="29"/>
      <c r="AN132" s="29"/>
      <c r="AO132" s="29"/>
      <c r="AP132" s="29"/>
      <c r="AQ132" s="29"/>
      <c r="AR132" s="29"/>
      <c r="AS132" s="29"/>
      <c r="AT132" s="29"/>
      <c r="AU132" s="29"/>
      <c r="AV132" s="29"/>
      <c r="AW132" s="29"/>
      <c r="AX132" s="29"/>
      <c r="AY132" s="29"/>
      <c r="AZ132" s="29"/>
      <c r="BA132" s="29"/>
      <c r="BB132" s="29"/>
      <c r="BC132" s="29"/>
      <c r="BD132" s="29"/>
      <c r="BE132" s="29"/>
      <c r="BF132" s="29"/>
      <c r="BG132" s="29"/>
      <c r="BH132" s="29"/>
      <c r="BI132" s="29"/>
      <c r="BJ132" s="29"/>
      <c r="BK132" s="29"/>
      <c r="BL132" s="29"/>
      <c r="BM132" s="29"/>
      <c r="BN132" s="29"/>
      <c r="BO132" s="29"/>
      <c r="BP132" s="29"/>
      <c r="BQ132" s="29"/>
      <c r="BR132" s="29"/>
      <c r="BS132" s="29"/>
      <c r="BT132" s="29"/>
      <c r="BU132" s="29"/>
      <c r="BV132" s="29"/>
      <c r="BW132" s="29"/>
      <c r="BX132" s="29"/>
      <c r="BY132" s="29"/>
      <c r="BZ132" s="29"/>
      <c r="CA132" s="29"/>
      <c r="CB132" s="29"/>
      <c r="CC132" s="29"/>
      <c r="CD132" s="29"/>
      <c r="CE132" s="29"/>
      <c r="CF132" s="29"/>
      <c r="CG132" s="29"/>
      <c r="CH132" s="29"/>
      <c r="CI132" s="29"/>
      <c r="CJ132" s="29"/>
      <c r="CK132" s="29"/>
      <c r="CL132" s="29"/>
      <c r="CM132" s="29"/>
      <c r="CN132" s="29"/>
      <c r="CO132" s="29"/>
      <c r="CP132" s="29"/>
      <c r="CQ132" s="29"/>
      <c r="CR132" s="29"/>
      <c r="CS132" s="29"/>
      <c r="CT132" s="29"/>
      <c r="CU132" s="29"/>
      <c r="CV132" s="29"/>
      <c r="CW132" s="29"/>
      <c r="CX132" s="29"/>
      <c r="CY132" s="29"/>
      <c r="CZ132" s="29"/>
      <c r="DA132" s="29"/>
      <c r="DB132" s="29"/>
      <c r="DC132" s="29"/>
      <c r="DD132" s="29"/>
      <c r="DE132" s="29"/>
      <c r="DF132" s="29"/>
      <c r="DG132" s="29"/>
      <c r="DH132" s="29"/>
      <c r="DI132" s="29"/>
      <c r="DJ132" s="29"/>
      <c r="DK132" s="29"/>
      <c r="DL132" s="29"/>
      <c r="DM132" s="29"/>
      <c r="DN132" s="29"/>
      <c r="DO132" s="29"/>
      <c r="DP132" s="29"/>
      <c r="DQ132" s="29"/>
      <c r="DR132" s="29"/>
      <c r="DS132" s="29"/>
      <c r="DT132" s="29"/>
      <c r="DU132" s="29"/>
      <c r="DV132" s="29"/>
      <c r="DW132" s="29"/>
      <c r="DX132" s="29"/>
      <c r="DY132" s="29"/>
      <c r="DZ132" s="29"/>
      <c r="EA132" s="29"/>
      <c r="EB132" s="29"/>
      <c r="EC132" s="29"/>
      <c r="ED132" s="29"/>
      <c r="EE132" s="29"/>
      <c r="EF132" s="29"/>
      <c r="EG132" s="29"/>
      <c r="EH132" s="29"/>
      <c r="EI132" s="29"/>
      <c r="EJ132" s="29"/>
      <c r="EK132" s="29"/>
      <c r="EL132" s="29"/>
      <c r="EM132" s="29"/>
      <c r="EN132" s="29"/>
      <c r="EO132" s="29"/>
      <c r="EP132" s="29"/>
      <c r="EQ132" s="29"/>
      <c r="ER132" s="29"/>
      <c r="ES132" s="29"/>
      <c r="ET132" s="29"/>
      <c r="EU132" s="29"/>
      <c r="EV132" s="29"/>
      <c r="EW132" s="29"/>
      <c r="EX132" s="29"/>
      <c r="EY132" s="29"/>
      <c r="EZ132" s="29"/>
      <c r="FA132" s="29"/>
      <c r="FB132" s="29"/>
      <c r="FC132" s="29"/>
      <c r="FD132" s="29"/>
      <c r="FE132" s="29"/>
      <c r="FF132" s="29"/>
      <c r="FG132" s="29"/>
      <c r="FH132" s="29"/>
      <c r="FI132" s="29"/>
      <c r="FJ132" s="29"/>
      <c r="FK132" s="29"/>
      <c r="FL132" s="29"/>
      <c r="FM132" s="29"/>
      <c r="FN132" s="29"/>
      <c r="FO132" s="29"/>
      <c r="FP132" s="29"/>
      <c r="FQ132" s="29"/>
      <c r="FR132" s="29"/>
      <c r="FS132" s="29"/>
      <c r="FT132" s="29"/>
      <c r="FU132" s="29"/>
      <c r="FV132" s="29"/>
      <c r="FW132" s="29"/>
      <c r="FX132" s="29"/>
      <c r="FY132" s="29"/>
      <c r="FZ132" s="29"/>
      <c r="GA132" s="29"/>
      <c r="GB132" s="29"/>
      <c r="GC132" s="29"/>
      <c r="GD132" s="29"/>
      <c r="GE132" s="29"/>
      <c r="GF132" s="29"/>
      <c r="GG132" s="29"/>
      <c r="GH132" s="29"/>
      <c r="GI132" s="29"/>
      <c r="GJ132" s="29"/>
      <c r="GK132" s="29"/>
      <c r="GL132" s="29"/>
      <c r="GM132" s="29"/>
      <c r="GN132" s="29"/>
      <c r="GO132" s="29"/>
      <c r="GP132" s="29"/>
      <c r="GQ132" s="29"/>
      <c r="GR132" s="29"/>
      <c r="GS132" s="29"/>
      <c r="GT132" s="29"/>
      <c r="GU132" s="29"/>
      <c r="GV132" s="29"/>
      <c r="GW132" s="29"/>
      <c r="GX132" s="29"/>
      <c r="GY132" s="29"/>
      <c r="GZ132" s="29"/>
      <c r="HA132" s="29"/>
      <c r="HB132" s="29"/>
      <c r="HC132" s="29"/>
      <c r="HD132" s="29"/>
      <c r="HE132" s="29"/>
      <c r="HF132" s="29"/>
      <c r="HG132" s="29"/>
      <c r="HH132" s="29"/>
      <c r="HI132" s="29"/>
      <c r="HJ132" s="29"/>
      <c r="HK132" s="29"/>
      <c r="HL132" s="29"/>
      <c r="HM132" s="29"/>
      <c r="HN132" s="29"/>
      <c r="HO132" s="29"/>
      <c r="HP132" s="29"/>
      <c r="HQ132" s="29"/>
      <c r="HR132" s="29"/>
      <c r="HS132" s="29"/>
      <c r="HT132" s="29"/>
      <c r="HU132" s="29"/>
      <c r="HV132" s="29"/>
      <c r="HW132" s="29"/>
      <c r="HX132" s="29"/>
      <c r="HY132" s="29"/>
      <c r="HZ132" s="29"/>
      <c r="IA132" s="29"/>
      <c r="IB132" s="29"/>
      <c r="IC132" s="29"/>
      <c r="ID132" s="29"/>
      <c r="IE132" s="29"/>
      <c r="IF132" s="29"/>
      <c r="IG132" s="29"/>
      <c r="IH132" s="29"/>
      <c r="II132" s="29"/>
      <c r="IJ132" s="29"/>
      <c r="IK132" s="29"/>
      <c r="IL132" s="29"/>
      <c r="IM132" s="29"/>
      <c r="IN132" s="29"/>
      <c r="IO132" s="29"/>
      <c r="IP132" s="29"/>
      <c r="IQ132" s="29"/>
      <c r="IR132" s="29"/>
      <c r="IS132" s="29"/>
      <c r="IT132" s="29"/>
      <c r="IU132" s="29"/>
      <c r="IV132" s="29"/>
      <c r="IW132" s="29"/>
      <c r="IX132" s="29"/>
      <c r="IY132" s="29"/>
      <c r="IZ132" s="29"/>
      <c r="JA132" s="29"/>
      <c r="JB132" s="29"/>
      <c r="JC132" s="29"/>
      <c r="JD132" s="29"/>
      <c r="JE132" s="29"/>
      <c r="JF132" s="29"/>
      <c r="JG132" s="29"/>
      <c r="JH132" s="29"/>
      <c r="JI132" s="29"/>
      <c r="JJ132" s="29"/>
      <c r="JK132" s="29"/>
      <c r="JL132" s="29"/>
      <c r="JM132" s="29"/>
      <c r="JN132" s="29"/>
      <c r="JO132" s="29"/>
      <c r="JP132" s="29"/>
      <c r="JQ132" s="29"/>
      <c r="JR132" s="29"/>
      <c r="JS132" s="29"/>
      <c r="JT132" s="29"/>
      <c r="JU132" s="29"/>
      <c r="JV132" s="29"/>
      <c r="JW132" s="29"/>
      <c r="JX132" s="29"/>
      <c r="JY132" s="29"/>
      <c r="JZ132" s="29"/>
      <c r="KA132" s="29"/>
      <c r="KB132" s="29"/>
      <c r="KC132" s="29"/>
      <c r="KD132" s="29"/>
      <c r="KE132" s="29"/>
      <c r="KF132" s="29"/>
      <c r="KG132" s="29"/>
      <c r="KH132" s="29"/>
      <c r="KI132" s="29"/>
      <c r="KJ132" s="29"/>
      <c r="KK132" s="29"/>
      <c r="KL132" s="29"/>
      <c r="KM132" s="29"/>
      <c r="KN132" s="29"/>
      <c r="KO132" s="29"/>
      <c r="KP132" s="29"/>
      <c r="KQ132" s="29"/>
      <c r="KR132" s="29"/>
      <c r="KS132" s="29"/>
      <c r="KT132" s="29"/>
      <c r="KU132" s="29"/>
      <c r="KV132" s="29"/>
      <c r="KW132" s="29"/>
      <c r="KX132" s="29"/>
      <c r="KY132" s="29"/>
      <c r="KZ132" s="29"/>
      <c r="LA132" s="29"/>
      <c r="LB132" s="29"/>
      <c r="LC132" s="29"/>
      <c r="LD132" s="29"/>
      <c r="LE132" s="29"/>
      <c r="LF132" s="29"/>
      <c r="LG132" s="29"/>
      <c r="LH132" s="29"/>
      <c r="LI132" s="29"/>
      <c r="LJ132" s="29"/>
      <c r="LK132" s="29"/>
      <c r="LL132" s="29"/>
      <c r="LM132" s="29"/>
      <c r="LN132" s="29"/>
      <c r="LO132" s="29"/>
      <c r="LP132" s="29"/>
      <c r="LQ132" s="29"/>
      <c r="LR132" s="29"/>
      <c r="LS132" s="29"/>
      <c r="LT132" s="29"/>
      <c r="LU132" s="29"/>
      <c r="LV132" s="29"/>
      <c r="LW132" s="29"/>
      <c r="LX132" s="29"/>
      <c r="LY132" s="29"/>
      <c r="LZ132" s="29"/>
      <c r="MA132" s="29"/>
      <c r="MB132" s="29"/>
      <c r="MC132" s="29"/>
      <c r="MD132" s="29"/>
      <c r="ME132" s="29"/>
      <c r="MF132" s="29"/>
      <c r="MG132" s="29"/>
      <c r="MH132" s="29"/>
      <c r="MI132" s="29"/>
      <c r="MJ132" s="29"/>
      <c r="MK132" s="29"/>
      <c r="ML132" s="29"/>
      <c r="MM132" s="29"/>
      <c r="MN132" s="29"/>
      <c r="MO132" s="29"/>
      <c r="MP132" s="29"/>
      <c r="MQ132" s="29"/>
      <c r="MR132" s="29"/>
      <c r="MS132" s="29"/>
      <c r="MT132" s="29"/>
      <c r="MU132" s="29"/>
      <c r="MV132" s="29"/>
      <c r="MW132" s="29"/>
      <c r="MX132" s="29"/>
      <c r="MY132" s="29"/>
      <c r="MZ132" s="29"/>
      <c r="NA132" s="29"/>
      <c r="NB132" s="29"/>
      <c r="NC132" s="29"/>
      <c r="ND132" s="29"/>
      <c r="NE132" s="29"/>
      <c r="NF132" s="29"/>
      <c r="NG132" s="29"/>
      <c r="NH132" s="29"/>
      <c r="NI132" s="29"/>
      <c r="NJ132" s="29"/>
      <c r="NK132" s="29"/>
      <c r="NL132" s="29"/>
      <c r="NM132" s="29"/>
      <c r="NN132" s="29"/>
      <c r="NO132" s="29"/>
      <c r="NP132" s="29"/>
      <c r="NQ132" s="29"/>
      <c r="NR132" s="29"/>
      <c r="NS132" s="29"/>
      <c r="NT132" s="29"/>
      <c r="NU132" s="29"/>
      <c r="NV132" s="29"/>
      <c r="NW132" s="29"/>
      <c r="NX132" s="29"/>
      <c r="NY132" s="29"/>
      <c r="NZ132" s="29"/>
      <c r="OA132" s="29"/>
      <c r="OB132" s="29"/>
      <c r="OC132" s="29"/>
      <c r="OD132" s="29"/>
      <c r="OE132" s="29"/>
      <c r="OF132" s="29"/>
      <c r="OG132" s="29"/>
      <c r="OH132" s="29"/>
      <c r="OI132" s="29"/>
      <c r="OJ132" s="29"/>
      <c r="OK132" s="29"/>
      <c r="OL132" s="29"/>
      <c r="OM132" s="29"/>
      <c r="ON132" s="29"/>
      <c r="OO132" s="29"/>
      <c r="OP132" s="29"/>
      <c r="OQ132" s="29"/>
      <c r="OR132" s="29"/>
      <c r="OS132" s="29"/>
      <c r="OT132" s="29"/>
      <c r="OU132" s="29"/>
      <c r="OV132" s="29"/>
      <c r="OW132" s="29"/>
      <c r="OX132" s="29"/>
      <c r="OY132" s="29"/>
      <c r="OZ132" s="29"/>
      <c r="PA132" s="29"/>
      <c r="PB132" s="29"/>
      <c r="PC132" s="29"/>
      <c r="PD132" s="29"/>
      <c r="PE132" s="29"/>
      <c r="PF132" s="29"/>
      <c r="PG132" s="29"/>
      <c r="PH132" s="29"/>
      <c r="PI132" s="29"/>
      <c r="PJ132" s="29"/>
      <c r="PK132" s="29"/>
      <c r="PL132" s="29"/>
      <c r="PM132" s="29"/>
      <c r="PN132" s="29"/>
      <c r="PO132" s="29"/>
      <c r="PP132" s="29"/>
      <c r="PQ132" s="29"/>
      <c r="PR132" s="29"/>
      <c r="PS132" s="29"/>
      <c r="PT132" s="29"/>
      <c r="PU132" s="29"/>
      <c r="PV132" s="29"/>
      <c r="PW132" s="29"/>
      <c r="PX132" s="29"/>
      <c r="PY132" s="29"/>
      <c r="PZ132" s="29"/>
      <c r="QA132" s="29"/>
      <c r="QB132" s="29"/>
      <c r="QC132" s="29"/>
      <c r="QD132" s="29"/>
      <c r="QE132" s="29"/>
      <c r="QF132" s="29"/>
      <c r="QG132" s="29"/>
      <c r="QH132" s="29"/>
      <c r="QI132" s="29"/>
      <c r="QJ132" s="29"/>
      <c r="QK132" s="29"/>
      <c r="QL132" s="29"/>
      <c r="QM132" s="29"/>
      <c r="QN132" s="29"/>
      <c r="QO132" s="29"/>
      <c r="QP132" s="29"/>
      <c r="QQ132" s="29"/>
      <c r="QR132" s="29"/>
      <c r="QS132" s="29"/>
      <c r="QT132" s="29"/>
      <c r="QU132" s="29"/>
      <c r="QV132" s="29"/>
      <c r="QW132" s="29"/>
      <c r="QX132" s="29"/>
      <c r="QY132" s="29"/>
      <c r="QZ132" s="29"/>
      <c r="RA132" s="29"/>
      <c r="RB132" s="29"/>
      <c r="RC132" s="29"/>
      <c r="RD132" s="29"/>
      <c r="RE132" s="29"/>
      <c r="RF132" s="29"/>
      <c r="RG132" s="29"/>
      <c r="RH132" s="29"/>
      <c r="RI132" s="29"/>
      <c r="RJ132" s="29"/>
      <c r="RK132" s="29"/>
      <c r="RL132" s="29"/>
    </row>
    <row r="133" spans="1:480" s="30" customFormat="1" ht="69.75" customHeight="1" x14ac:dyDescent="0.25">
      <c r="A133" s="34" t="s">
        <v>50</v>
      </c>
      <c r="B133" s="34" t="s">
        <v>57</v>
      </c>
      <c r="C133" s="34" t="s">
        <v>19</v>
      </c>
      <c r="D133" s="103" t="s">
        <v>320</v>
      </c>
      <c r="E133" s="26" t="s">
        <v>52</v>
      </c>
      <c r="F133" s="27" t="s">
        <v>18</v>
      </c>
      <c r="G133" s="28">
        <v>0</v>
      </c>
      <c r="H133" s="90" t="s">
        <v>13</v>
      </c>
      <c r="I133" s="28">
        <v>0.08</v>
      </c>
      <c r="J133" s="28">
        <v>0</v>
      </c>
      <c r="K133" s="28">
        <v>0</v>
      </c>
      <c r="L133" s="28">
        <v>14400</v>
      </c>
      <c r="M133" s="28">
        <v>0</v>
      </c>
      <c r="N133" s="52"/>
      <c r="O133" s="52"/>
      <c r="P133" s="52"/>
      <c r="Q133" s="158"/>
      <c r="R133" s="29"/>
      <c r="S133" s="29"/>
      <c r="T133" s="29"/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F133" s="29"/>
      <c r="AG133" s="29"/>
      <c r="AH133" s="29"/>
      <c r="AI133" s="29"/>
      <c r="AJ133" s="29"/>
      <c r="AK133" s="29"/>
      <c r="AL133" s="29"/>
      <c r="AM133" s="29"/>
      <c r="AN133" s="29"/>
      <c r="AO133" s="29"/>
      <c r="AP133" s="29"/>
      <c r="AQ133" s="29"/>
      <c r="AR133" s="29"/>
      <c r="AS133" s="29"/>
      <c r="AT133" s="29"/>
      <c r="AU133" s="29"/>
      <c r="AV133" s="29"/>
      <c r="AW133" s="29"/>
      <c r="AX133" s="29"/>
      <c r="AY133" s="29"/>
      <c r="AZ133" s="29"/>
      <c r="BA133" s="29"/>
      <c r="BB133" s="29"/>
      <c r="BC133" s="29"/>
      <c r="BD133" s="29"/>
      <c r="BE133" s="29"/>
      <c r="BF133" s="29"/>
      <c r="BG133" s="29"/>
      <c r="BH133" s="29"/>
      <c r="BI133" s="29"/>
      <c r="BJ133" s="29"/>
      <c r="BK133" s="29"/>
      <c r="BL133" s="29"/>
      <c r="BM133" s="29"/>
      <c r="BN133" s="29"/>
      <c r="BO133" s="29"/>
      <c r="BP133" s="29"/>
      <c r="BQ133" s="29"/>
      <c r="BR133" s="29"/>
      <c r="BS133" s="29"/>
      <c r="BT133" s="29"/>
      <c r="BU133" s="29"/>
      <c r="BV133" s="29"/>
      <c r="BW133" s="29"/>
      <c r="BX133" s="29"/>
      <c r="BY133" s="29"/>
      <c r="BZ133" s="29"/>
      <c r="CA133" s="29"/>
      <c r="CB133" s="29"/>
      <c r="CC133" s="29"/>
      <c r="CD133" s="29"/>
      <c r="CE133" s="29"/>
      <c r="CF133" s="29"/>
      <c r="CG133" s="29"/>
      <c r="CH133" s="29"/>
      <c r="CI133" s="29"/>
      <c r="CJ133" s="29"/>
      <c r="CK133" s="29"/>
      <c r="CL133" s="29"/>
      <c r="CM133" s="29"/>
      <c r="CN133" s="29"/>
      <c r="CO133" s="29"/>
      <c r="CP133" s="29"/>
      <c r="CQ133" s="29"/>
      <c r="CR133" s="29"/>
      <c r="CS133" s="29"/>
      <c r="CT133" s="29"/>
      <c r="CU133" s="29"/>
      <c r="CV133" s="29"/>
      <c r="CW133" s="29"/>
      <c r="CX133" s="29"/>
      <c r="CY133" s="29"/>
      <c r="CZ133" s="29"/>
      <c r="DA133" s="29"/>
      <c r="DB133" s="29"/>
      <c r="DC133" s="29"/>
      <c r="DD133" s="29"/>
      <c r="DE133" s="29"/>
      <c r="DF133" s="29"/>
      <c r="DG133" s="29"/>
      <c r="DH133" s="29"/>
      <c r="DI133" s="29"/>
      <c r="DJ133" s="29"/>
      <c r="DK133" s="29"/>
      <c r="DL133" s="29"/>
      <c r="DM133" s="29"/>
      <c r="DN133" s="29"/>
      <c r="DO133" s="29"/>
      <c r="DP133" s="29"/>
      <c r="DQ133" s="29"/>
      <c r="DR133" s="29"/>
      <c r="DS133" s="29"/>
      <c r="DT133" s="29"/>
      <c r="DU133" s="29"/>
      <c r="DV133" s="29"/>
      <c r="DW133" s="29"/>
      <c r="DX133" s="29"/>
      <c r="DY133" s="29"/>
      <c r="DZ133" s="29"/>
      <c r="EA133" s="29"/>
      <c r="EB133" s="29"/>
      <c r="EC133" s="29"/>
      <c r="ED133" s="29"/>
      <c r="EE133" s="29"/>
      <c r="EF133" s="29"/>
      <c r="EG133" s="29"/>
      <c r="EH133" s="29"/>
      <c r="EI133" s="29"/>
      <c r="EJ133" s="29"/>
      <c r="EK133" s="29"/>
      <c r="EL133" s="29"/>
      <c r="EM133" s="29"/>
      <c r="EN133" s="29"/>
      <c r="EO133" s="29"/>
      <c r="EP133" s="29"/>
      <c r="EQ133" s="29"/>
      <c r="ER133" s="29"/>
      <c r="ES133" s="29"/>
      <c r="ET133" s="29"/>
      <c r="EU133" s="29"/>
      <c r="EV133" s="29"/>
      <c r="EW133" s="29"/>
      <c r="EX133" s="29"/>
      <c r="EY133" s="29"/>
      <c r="EZ133" s="29"/>
      <c r="FA133" s="29"/>
      <c r="FB133" s="29"/>
      <c r="FC133" s="29"/>
      <c r="FD133" s="29"/>
      <c r="FE133" s="29"/>
      <c r="FF133" s="29"/>
      <c r="FG133" s="29"/>
      <c r="FH133" s="29"/>
      <c r="FI133" s="29"/>
      <c r="FJ133" s="29"/>
      <c r="FK133" s="29"/>
      <c r="FL133" s="29"/>
      <c r="FM133" s="29"/>
      <c r="FN133" s="29"/>
      <c r="FO133" s="29"/>
      <c r="FP133" s="29"/>
      <c r="FQ133" s="29"/>
      <c r="FR133" s="29"/>
      <c r="FS133" s="29"/>
      <c r="FT133" s="29"/>
      <c r="FU133" s="29"/>
      <c r="FV133" s="29"/>
      <c r="FW133" s="29"/>
      <c r="FX133" s="29"/>
      <c r="FY133" s="29"/>
      <c r="FZ133" s="29"/>
      <c r="GA133" s="29"/>
      <c r="GB133" s="29"/>
      <c r="GC133" s="29"/>
      <c r="GD133" s="29"/>
      <c r="GE133" s="29"/>
      <c r="GF133" s="29"/>
      <c r="GG133" s="29"/>
      <c r="GH133" s="29"/>
      <c r="GI133" s="29"/>
      <c r="GJ133" s="29"/>
      <c r="GK133" s="29"/>
      <c r="GL133" s="29"/>
      <c r="GM133" s="29"/>
      <c r="GN133" s="29"/>
      <c r="GO133" s="29"/>
      <c r="GP133" s="29"/>
      <c r="GQ133" s="29"/>
      <c r="GR133" s="29"/>
      <c r="GS133" s="29"/>
      <c r="GT133" s="29"/>
      <c r="GU133" s="29"/>
      <c r="GV133" s="29"/>
      <c r="GW133" s="29"/>
      <c r="GX133" s="29"/>
      <c r="GY133" s="29"/>
      <c r="GZ133" s="29"/>
      <c r="HA133" s="29"/>
      <c r="HB133" s="29"/>
      <c r="HC133" s="29"/>
      <c r="HD133" s="29"/>
      <c r="HE133" s="29"/>
      <c r="HF133" s="29"/>
      <c r="HG133" s="29"/>
      <c r="HH133" s="29"/>
      <c r="HI133" s="29"/>
      <c r="HJ133" s="29"/>
      <c r="HK133" s="29"/>
      <c r="HL133" s="29"/>
      <c r="HM133" s="29"/>
      <c r="HN133" s="29"/>
      <c r="HO133" s="29"/>
      <c r="HP133" s="29"/>
      <c r="HQ133" s="29"/>
      <c r="HR133" s="29"/>
      <c r="HS133" s="29"/>
      <c r="HT133" s="29"/>
      <c r="HU133" s="29"/>
      <c r="HV133" s="29"/>
      <c r="HW133" s="29"/>
      <c r="HX133" s="29"/>
      <c r="HY133" s="29"/>
      <c r="HZ133" s="29"/>
      <c r="IA133" s="29"/>
      <c r="IB133" s="29"/>
      <c r="IC133" s="29"/>
      <c r="ID133" s="29"/>
      <c r="IE133" s="29"/>
      <c r="IF133" s="29"/>
      <c r="IG133" s="29"/>
      <c r="IH133" s="29"/>
      <c r="II133" s="29"/>
      <c r="IJ133" s="29"/>
      <c r="IK133" s="29"/>
      <c r="IL133" s="29"/>
      <c r="IM133" s="29"/>
      <c r="IN133" s="29"/>
      <c r="IO133" s="29"/>
      <c r="IP133" s="29"/>
      <c r="IQ133" s="29"/>
      <c r="IR133" s="29"/>
      <c r="IS133" s="29"/>
      <c r="IT133" s="29"/>
      <c r="IU133" s="29"/>
      <c r="IV133" s="29"/>
      <c r="IW133" s="29"/>
      <c r="IX133" s="29"/>
      <c r="IY133" s="29"/>
      <c r="IZ133" s="29"/>
      <c r="JA133" s="29"/>
      <c r="JB133" s="29"/>
      <c r="JC133" s="29"/>
      <c r="JD133" s="29"/>
      <c r="JE133" s="29"/>
      <c r="JF133" s="29"/>
      <c r="JG133" s="29"/>
      <c r="JH133" s="29"/>
      <c r="JI133" s="29"/>
      <c r="JJ133" s="29"/>
      <c r="JK133" s="29"/>
      <c r="JL133" s="29"/>
      <c r="JM133" s="29"/>
      <c r="JN133" s="29"/>
      <c r="JO133" s="29"/>
      <c r="JP133" s="29"/>
      <c r="JQ133" s="29"/>
      <c r="JR133" s="29"/>
      <c r="JS133" s="29"/>
      <c r="JT133" s="29"/>
      <c r="JU133" s="29"/>
      <c r="JV133" s="29"/>
      <c r="JW133" s="29"/>
      <c r="JX133" s="29"/>
      <c r="JY133" s="29"/>
      <c r="JZ133" s="29"/>
      <c r="KA133" s="29"/>
      <c r="KB133" s="29"/>
      <c r="KC133" s="29"/>
      <c r="KD133" s="29"/>
      <c r="KE133" s="29"/>
      <c r="KF133" s="29"/>
      <c r="KG133" s="29"/>
      <c r="KH133" s="29"/>
      <c r="KI133" s="29"/>
      <c r="KJ133" s="29"/>
      <c r="KK133" s="29"/>
      <c r="KL133" s="29"/>
      <c r="KM133" s="29"/>
      <c r="KN133" s="29"/>
      <c r="KO133" s="29"/>
      <c r="KP133" s="29"/>
      <c r="KQ133" s="29"/>
      <c r="KR133" s="29"/>
      <c r="KS133" s="29"/>
      <c r="KT133" s="29"/>
      <c r="KU133" s="29"/>
      <c r="KV133" s="29"/>
      <c r="KW133" s="29"/>
      <c r="KX133" s="29"/>
      <c r="KY133" s="29"/>
      <c r="KZ133" s="29"/>
      <c r="LA133" s="29"/>
      <c r="LB133" s="29"/>
      <c r="LC133" s="29"/>
      <c r="LD133" s="29"/>
      <c r="LE133" s="29"/>
      <c r="LF133" s="29"/>
      <c r="LG133" s="29"/>
      <c r="LH133" s="29"/>
      <c r="LI133" s="29"/>
      <c r="LJ133" s="29"/>
      <c r="LK133" s="29"/>
      <c r="LL133" s="29"/>
      <c r="LM133" s="29"/>
      <c r="LN133" s="29"/>
      <c r="LO133" s="29"/>
      <c r="LP133" s="29"/>
      <c r="LQ133" s="29"/>
      <c r="LR133" s="29"/>
      <c r="LS133" s="29"/>
      <c r="LT133" s="29"/>
      <c r="LU133" s="29"/>
      <c r="LV133" s="29"/>
      <c r="LW133" s="29"/>
      <c r="LX133" s="29"/>
      <c r="LY133" s="29"/>
      <c r="LZ133" s="29"/>
      <c r="MA133" s="29"/>
      <c r="MB133" s="29"/>
      <c r="MC133" s="29"/>
      <c r="MD133" s="29"/>
      <c r="ME133" s="29"/>
      <c r="MF133" s="29"/>
      <c r="MG133" s="29"/>
      <c r="MH133" s="29"/>
      <c r="MI133" s="29"/>
      <c r="MJ133" s="29"/>
      <c r="MK133" s="29"/>
      <c r="ML133" s="29"/>
      <c r="MM133" s="29"/>
      <c r="MN133" s="29"/>
      <c r="MO133" s="29"/>
      <c r="MP133" s="29"/>
      <c r="MQ133" s="29"/>
      <c r="MR133" s="29"/>
      <c r="MS133" s="29"/>
      <c r="MT133" s="29"/>
      <c r="MU133" s="29"/>
      <c r="MV133" s="29"/>
      <c r="MW133" s="29"/>
      <c r="MX133" s="29"/>
      <c r="MY133" s="29"/>
      <c r="MZ133" s="29"/>
      <c r="NA133" s="29"/>
      <c r="NB133" s="29"/>
      <c r="NC133" s="29"/>
      <c r="ND133" s="29"/>
      <c r="NE133" s="29"/>
      <c r="NF133" s="29"/>
      <c r="NG133" s="29"/>
      <c r="NH133" s="29"/>
      <c r="NI133" s="29"/>
      <c r="NJ133" s="29"/>
      <c r="NK133" s="29"/>
      <c r="NL133" s="29"/>
      <c r="NM133" s="29"/>
      <c r="NN133" s="29"/>
      <c r="NO133" s="29"/>
      <c r="NP133" s="29"/>
      <c r="NQ133" s="29"/>
      <c r="NR133" s="29"/>
      <c r="NS133" s="29"/>
      <c r="NT133" s="29"/>
      <c r="NU133" s="29"/>
      <c r="NV133" s="29"/>
      <c r="NW133" s="29"/>
      <c r="NX133" s="29"/>
      <c r="NY133" s="29"/>
      <c r="NZ133" s="29"/>
      <c r="OA133" s="29"/>
      <c r="OB133" s="29"/>
      <c r="OC133" s="29"/>
      <c r="OD133" s="29"/>
      <c r="OE133" s="29"/>
      <c r="OF133" s="29"/>
      <c r="OG133" s="29"/>
      <c r="OH133" s="29"/>
      <c r="OI133" s="29"/>
      <c r="OJ133" s="29"/>
      <c r="OK133" s="29"/>
      <c r="OL133" s="29"/>
      <c r="OM133" s="29"/>
      <c r="ON133" s="29"/>
      <c r="OO133" s="29"/>
      <c r="OP133" s="29"/>
      <c r="OQ133" s="29"/>
      <c r="OR133" s="29"/>
      <c r="OS133" s="29"/>
      <c r="OT133" s="29"/>
      <c r="OU133" s="29"/>
      <c r="OV133" s="29"/>
      <c r="OW133" s="29"/>
      <c r="OX133" s="29"/>
      <c r="OY133" s="29"/>
      <c r="OZ133" s="29"/>
      <c r="PA133" s="29"/>
      <c r="PB133" s="29"/>
      <c r="PC133" s="29"/>
      <c r="PD133" s="29"/>
      <c r="PE133" s="29"/>
      <c r="PF133" s="29"/>
      <c r="PG133" s="29"/>
      <c r="PH133" s="29"/>
      <c r="PI133" s="29"/>
      <c r="PJ133" s="29"/>
      <c r="PK133" s="29"/>
      <c r="PL133" s="29"/>
      <c r="PM133" s="29"/>
      <c r="PN133" s="29"/>
      <c r="PO133" s="29"/>
      <c r="PP133" s="29"/>
      <c r="PQ133" s="29"/>
      <c r="PR133" s="29"/>
      <c r="PS133" s="29"/>
      <c r="PT133" s="29"/>
      <c r="PU133" s="29"/>
      <c r="PV133" s="29"/>
      <c r="PW133" s="29"/>
      <c r="PX133" s="29"/>
      <c r="PY133" s="29"/>
      <c r="PZ133" s="29"/>
      <c r="QA133" s="29"/>
      <c r="QB133" s="29"/>
      <c r="QC133" s="29"/>
      <c r="QD133" s="29"/>
      <c r="QE133" s="29"/>
      <c r="QF133" s="29"/>
      <c r="QG133" s="29"/>
      <c r="QH133" s="29"/>
      <c r="QI133" s="29"/>
      <c r="QJ133" s="29"/>
      <c r="QK133" s="29"/>
      <c r="QL133" s="29"/>
      <c r="QM133" s="29"/>
      <c r="QN133" s="29"/>
      <c r="QO133" s="29"/>
      <c r="QP133" s="29"/>
      <c r="QQ133" s="29"/>
      <c r="QR133" s="29"/>
      <c r="QS133" s="29"/>
      <c r="QT133" s="29"/>
      <c r="QU133" s="29"/>
      <c r="QV133" s="29"/>
      <c r="QW133" s="29"/>
      <c r="QX133" s="29"/>
      <c r="QY133" s="29"/>
      <c r="QZ133" s="29"/>
      <c r="RA133" s="29"/>
      <c r="RB133" s="29"/>
      <c r="RC133" s="29"/>
      <c r="RD133" s="29"/>
      <c r="RE133" s="29"/>
      <c r="RF133" s="29"/>
      <c r="RG133" s="29"/>
      <c r="RH133" s="29"/>
      <c r="RI133" s="29"/>
      <c r="RJ133" s="29"/>
      <c r="RK133" s="29"/>
      <c r="RL133" s="29"/>
    </row>
    <row r="134" spans="1:480" s="30" customFormat="1" ht="80.25" customHeight="1" x14ac:dyDescent="0.25">
      <c r="A134" s="34" t="s">
        <v>50</v>
      </c>
      <c r="B134" s="34" t="s">
        <v>57</v>
      </c>
      <c r="C134" s="34" t="s">
        <v>19</v>
      </c>
      <c r="D134" s="103" t="s">
        <v>310</v>
      </c>
      <c r="E134" s="26" t="s">
        <v>52</v>
      </c>
      <c r="F134" s="27" t="s">
        <v>18</v>
      </c>
      <c r="G134" s="28">
        <v>0</v>
      </c>
      <c r="H134" s="90" t="s">
        <v>13</v>
      </c>
      <c r="I134" s="28">
        <v>1.35</v>
      </c>
      <c r="J134" s="28">
        <v>0</v>
      </c>
      <c r="K134" s="28">
        <v>0</v>
      </c>
      <c r="L134" s="28">
        <f>44300-15000</f>
        <v>29300</v>
      </c>
      <c r="M134" s="28">
        <v>0</v>
      </c>
      <c r="N134" s="52"/>
      <c r="O134" s="52"/>
      <c r="P134" s="52"/>
      <c r="Q134" s="158"/>
      <c r="R134" s="29"/>
      <c r="S134" s="29"/>
      <c r="T134" s="29"/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F134" s="29"/>
      <c r="AG134" s="29"/>
      <c r="AH134" s="29"/>
      <c r="AI134" s="29"/>
      <c r="AJ134" s="29"/>
      <c r="AK134" s="29"/>
      <c r="AL134" s="29"/>
      <c r="AM134" s="29"/>
      <c r="AN134" s="29"/>
      <c r="AO134" s="29"/>
      <c r="AP134" s="29"/>
      <c r="AQ134" s="29"/>
      <c r="AR134" s="29"/>
      <c r="AS134" s="29"/>
      <c r="AT134" s="29"/>
      <c r="AU134" s="29"/>
      <c r="AV134" s="29"/>
      <c r="AW134" s="29"/>
      <c r="AX134" s="29"/>
      <c r="AY134" s="29"/>
      <c r="AZ134" s="29"/>
      <c r="BA134" s="29"/>
      <c r="BB134" s="29"/>
      <c r="BC134" s="29"/>
      <c r="BD134" s="29"/>
      <c r="BE134" s="29"/>
      <c r="BF134" s="29"/>
      <c r="BG134" s="29"/>
      <c r="BH134" s="29"/>
      <c r="BI134" s="29"/>
      <c r="BJ134" s="29"/>
      <c r="BK134" s="29"/>
      <c r="BL134" s="29"/>
      <c r="BM134" s="29"/>
      <c r="BN134" s="29"/>
      <c r="BO134" s="29"/>
      <c r="BP134" s="29"/>
      <c r="BQ134" s="29"/>
      <c r="BR134" s="29"/>
      <c r="BS134" s="29"/>
      <c r="BT134" s="29"/>
      <c r="BU134" s="29"/>
      <c r="BV134" s="29"/>
      <c r="BW134" s="29"/>
      <c r="BX134" s="29"/>
      <c r="BY134" s="29"/>
      <c r="BZ134" s="29"/>
      <c r="CA134" s="29"/>
      <c r="CB134" s="29"/>
      <c r="CC134" s="29"/>
      <c r="CD134" s="29"/>
      <c r="CE134" s="29"/>
      <c r="CF134" s="29"/>
      <c r="CG134" s="29"/>
      <c r="CH134" s="29"/>
      <c r="CI134" s="29"/>
      <c r="CJ134" s="29"/>
      <c r="CK134" s="29"/>
      <c r="CL134" s="29"/>
      <c r="CM134" s="29"/>
      <c r="CN134" s="29"/>
      <c r="CO134" s="29"/>
      <c r="CP134" s="29"/>
      <c r="CQ134" s="29"/>
      <c r="CR134" s="29"/>
      <c r="CS134" s="29"/>
      <c r="CT134" s="29"/>
      <c r="CU134" s="29"/>
      <c r="CV134" s="29"/>
      <c r="CW134" s="29"/>
      <c r="CX134" s="29"/>
      <c r="CY134" s="29"/>
      <c r="CZ134" s="29"/>
      <c r="DA134" s="29"/>
      <c r="DB134" s="29"/>
      <c r="DC134" s="29"/>
      <c r="DD134" s="29"/>
      <c r="DE134" s="29"/>
      <c r="DF134" s="29"/>
      <c r="DG134" s="29"/>
      <c r="DH134" s="29"/>
      <c r="DI134" s="29"/>
      <c r="DJ134" s="29"/>
      <c r="DK134" s="29"/>
      <c r="DL134" s="29"/>
      <c r="DM134" s="29"/>
      <c r="DN134" s="29"/>
      <c r="DO134" s="29"/>
      <c r="DP134" s="29"/>
      <c r="DQ134" s="29"/>
      <c r="DR134" s="29"/>
      <c r="DS134" s="29"/>
      <c r="DT134" s="29"/>
      <c r="DU134" s="29"/>
      <c r="DV134" s="29"/>
      <c r="DW134" s="29"/>
      <c r="DX134" s="29"/>
      <c r="DY134" s="29"/>
      <c r="DZ134" s="29"/>
      <c r="EA134" s="29"/>
      <c r="EB134" s="29"/>
      <c r="EC134" s="29"/>
      <c r="ED134" s="29"/>
      <c r="EE134" s="29"/>
      <c r="EF134" s="29"/>
      <c r="EG134" s="29"/>
      <c r="EH134" s="29"/>
      <c r="EI134" s="29"/>
      <c r="EJ134" s="29"/>
      <c r="EK134" s="29"/>
      <c r="EL134" s="29"/>
      <c r="EM134" s="29"/>
      <c r="EN134" s="29"/>
      <c r="EO134" s="29"/>
      <c r="EP134" s="29"/>
      <c r="EQ134" s="29"/>
      <c r="ER134" s="29"/>
      <c r="ES134" s="29"/>
      <c r="ET134" s="29"/>
      <c r="EU134" s="29"/>
      <c r="EV134" s="29"/>
      <c r="EW134" s="29"/>
      <c r="EX134" s="29"/>
      <c r="EY134" s="29"/>
      <c r="EZ134" s="29"/>
      <c r="FA134" s="29"/>
      <c r="FB134" s="29"/>
      <c r="FC134" s="29"/>
      <c r="FD134" s="29"/>
      <c r="FE134" s="29"/>
      <c r="FF134" s="29"/>
      <c r="FG134" s="29"/>
      <c r="FH134" s="29"/>
      <c r="FI134" s="29"/>
      <c r="FJ134" s="29"/>
      <c r="FK134" s="29"/>
      <c r="FL134" s="29"/>
      <c r="FM134" s="29"/>
      <c r="FN134" s="29"/>
      <c r="FO134" s="29"/>
      <c r="FP134" s="29"/>
      <c r="FQ134" s="29"/>
      <c r="FR134" s="29"/>
      <c r="FS134" s="29"/>
      <c r="FT134" s="29"/>
      <c r="FU134" s="29"/>
      <c r="FV134" s="29"/>
      <c r="FW134" s="29"/>
      <c r="FX134" s="29"/>
      <c r="FY134" s="29"/>
      <c r="FZ134" s="29"/>
      <c r="GA134" s="29"/>
      <c r="GB134" s="29"/>
      <c r="GC134" s="29"/>
      <c r="GD134" s="29"/>
      <c r="GE134" s="29"/>
      <c r="GF134" s="29"/>
      <c r="GG134" s="29"/>
      <c r="GH134" s="29"/>
      <c r="GI134" s="29"/>
      <c r="GJ134" s="29"/>
      <c r="GK134" s="29"/>
      <c r="GL134" s="29"/>
      <c r="GM134" s="29"/>
      <c r="GN134" s="29"/>
      <c r="GO134" s="29"/>
      <c r="GP134" s="29"/>
      <c r="GQ134" s="29"/>
      <c r="GR134" s="29"/>
      <c r="GS134" s="29"/>
      <c r="GT134" s="29"/>
      <c r="GU134" s="29"/>
      <c r="GV134" s="29"/>
      <c r="GW134" s="29"/>
      <c r="GX134" s="29"/>
      <c r="GY134" s="29"/>
      <c r="GZ134" s="29"/>
      <c r="HA134" s="29"/>
      <c r="HB134" s="29"/>
      <c r="HC134" s="29"/>
      <c r="HD134" s="29"/>
      <c r="HE134" s="29"/>
      <c r="HF134" s="29"/>
      <c r="HG134" s="29"/>
      <c r="HH134" s="29"/>
      <c r="HI134" s="29"/>
      <c r="HJ134" s="29"/>
      <c r="HK134" s="29"/>
      <c r="HL134" s="29"/>
      <c r="HM134" s="29"/>
      <c r="HN134" s="29"/>
      <c r="HO134" s="29"/>
      <c r="HP134" s="29"/>
      <c r="HQ134" s="29"/>
      <c r="HR134" s="29"/>
      <c r="HS134" s="29"/>
      <c r="HT134" s="29"/>
      <c r="HU134" s="29"/>
      <c r="HV134" s="29"/>
      <c r="HW134" s="29"/>
      <c r="HX134" s="29"/>
      <c r="HY134" s="29"/>
      <c r="HZ134" s="29"/>
      <c r="IA134" s="29"/>
      <c r="IB134" s="29"/>
      <c r="IC134" s="29"/>
      <c r="ID134" s="29"/>
      <c r="IE134" s="29"/>
      <c r="IF134" s="29"/>
      <c r="IG134" s="29"/>
      <c r="IH134" s="29"/>
      <c r="II134" s="29"/>
      <c r="IJ134" s="29"/>
      <c r="IK134" s="29"/>
      <c r="IL134" s="29"/>
      <c r="IM134" s="29"/>
      <c r="IN134" s="29"/>
      <c r="IO134" s="29"/>
      <c r="IP134" s="29"/>
      <c r="IQ134" s="29"/>
      <c r="IR134" s="29"/>
      <c r="IS134" s="29"/>
      <c r="IT134" s="29"/>
      <c r="IU134" s="29"/>
      <c r="IV134" s="29"/>
      <c r="IW134" s="29"/>
      <c r="IX134" s="29"/>
      <c r="IY134" s="29"/>
      <c r="IZ134" s="29"/>
      <c r="JA134" s="29"/>
      <c r="JB134" s="29"/>
      <c r="JC134" s="29"/>
      <c r="JD134" s="29"/>
      <c r="JE134" s="29"/>
      <c r="JF134" s="29"/>
      <c r="JG134" s="29"/>
      <c r="JH134" s="29"/>
      <c r="JI134" s="29"/>
      <c r="JJ134" s="29"/>
      <c r="JK134" s="29"/>
      <c r="JL134" s="29"/>
      <c r="JM134" s="29"/>
      <c r="JN134" s="29"/>
      <c r="JO134" s="29"/>
      <c r="JP134" s="29"/>
      <c r="JQ134" s="29"/>
      <c r="JR134" s="29"/>
      <c r="JS134" s="29"/>
      <c r="JT134" s="29"/>
      <c r="JU134" s="29"/>
      <c r="JV134" s="29"/>
      <c r="JW134" s="29"/>
      <c r="JX134" s="29"/>
      <c r="JY134" s="29"/>
      <c r="JZ134" s="29"/>
      <c r="KA134" s="29"/>
      <c r="KB134" s="29"/>
      <c r="KC134" s="29"/>
      <c r="KD134" s="29"/>
      <c r="KE134" s="29"/>
      <c r="KF134" s="29"/>
      <c r="KG134" s="29"/>
      <c r="KH134" s="29"/>
      <c r="KI134" s="29"/>
      <c r="KJ134" s="29"/>
      <c r="KK134" s="29"/>
      <c r="KL134" s="29"/>
      <c r="KM134" s="29"/>
      <c r="KN134" s="29"/>
      <c r="KO134" s="29"/>
      <c r="KP134" s="29"/>
      <c r="KQ134" s="29"/>
      <c r="KR134" s="29"/>
      <c r="KS134" s="29"/>
      <c r="KT134" s="29"/>
      <c r="KU134" s="29"/>
      <c r="KV134" s="29"/>
      <c r="KW134" s="29"/>
      <c r="KX134" s="29"/>
      <c r="KY134" s="29"/>
      <c r="KZ134" s="29"/>
      <c r="LA134" s="29"/>
      <c r="LB134" s="29"/>
      <c r="LC134" s="29"/>
      <c r="LD134" s="29"/>
      <c r="LE134" s="29"/>
      <c r="LF134" s="29"/>
      <c r="LG134" s="29"/>
      <c r="LH134" s="29"/>
      <c r="LI134" s="29"/>
      <c r="LJ134" s="29"/>
      <c r="LK134" s="29"/>
      <c r="LL134" s="29"/>
      <c r="LM134" s="29"/>
      <c r="LN134" s="29"/>
      <c r="LO134" s="29"/>
      <c r="LP134" s="29"/>
      <c r="LQ134" s="29"/>
      <c r="LR134" s="29"/>
      <c r="LS134" s="29"/>
      <c r="LT134" s="29"/>
      <c r="LU134" s="29"/>
      <c r="LV134" s="29"/>
      <c r="LW134" s="29"/>
      <c r="LX134" s="29"/>
      <c r="LY134" s="29"/>
      <c r="LZ134" s="29"/>
      <c r="MA134" s="29"/>
      <c r="MB134" s="29"/>
      <c r="MC134" s="29"/>
      <c r="MD134" s="29"/>
      <c r="ME134" s="29"/>
      <c r="MF134" s="29"/>
      <c r="MG134" s="29"/>
      <c r="MH134" s="29"/>
      <c r="MI134" s="29"/>
      <c r="MJ134" s="29"/>
      <c r="MK134" s="29"/>
      <c r="ML134" s="29"/>
      <c r="MM134" s="29"/>
      <c r="MN134" s="29"/>
      <c r="MO134" s="29"/>
      <c r="MP134" s="29"/>
      <c r="MQ134" s="29"/>
      <c r="MR134" s="29"/>
      <c r="MS134" s="29"/>
      <c r="MT134" s="29"/>
      <c r="MU134" s="29"/>
      <c r="MV134" s="29"/>
      <c r="MW134" s="29"/>
      <c r="MX134" s="29"/>
      <c r="MY134" s="29"/>
      <c r="MZ134" s="29"/>
      <c r="NA134" s="29"/>
      <c r="NB134" s="29"/>
      <c r="NC134" s="29"/>
      <c r="ND134" s="29"/>
      <c r="NE134" s="29"/>
      <c r="NF134" s="29"/>
      <c r="NG134" s="29"/>
      <c r="NH134" s="29"/>
      <c r="NI134" s="29"/>
      <c r="NJ134" s="29"/>
      <c r="NK134" s="29"/>
      <c r="NL134" s="29"/>
      <c r="NM134" s="29"/>
      <c r="NN134" s="29"/>
      <c r="NO134" s="29"/>
      <c r="NP134" s="29"/>
      <c r="NQ134" s="29"/>
      <c r="NR134" s="29"/>
      <c r="NS134" s="29"/>
      <c r="NT134" s="29"/>
      <c r="NU134" s="29"/>
      <c r="NV134" s="29"/>
      <c r="NW134" s="29"/>
      <c r="NX134" s="29"/>
      <c r="NY134" s="29"/>
      <c r="NZ134" s="29"/>
      <c r="OA134" s="29"/>
      <c r="OB134" s="29"/>
      <c r="OC134" s="29"/>
      <c r="OD134" s="29"/>
      <c r="OE134" s="29"/>
      <c r="OF134" s="29"/>
      <c r="OG134" s="29"/>
      <c r="OH134" s="29"/>
      <c r="OI134" s="29"/>
      <c r="OJ134" s="29"/>
      <c r="OK134" s="29"/>
      <c r="OL134" s="29"/>
      <c r="OM134" s="29"/>
      <c r="ON134" s="29"/>
      <c r="OO134" s="29"/>
      <c r="OP134" s="29"/>
      <c r="OQ134" s="29"/>
      <c r="OR134" s="29"/>
      <c r="OS134" s="29"/>
      <c r="OT134" s="29"/>
      <c r="OU134" s="29"/>
      <c r="OV134" s="29"/>
      <c r="OW134" s="29"/>
      <c r="OX134" s="29"/>
      <c r="OY134" s="29"/>
      <c r="OZ134" s="29"/>
      <c r="PA134" s="29"/>
      <c r="PB134" s="29"/>
      <c r="PC134" s="29"/>
      <c r="PD134" s="29"/>
      <c r="PE134" s="29"/>
      <c r="PF134" s="29"/>
      <c r="PG134" s="29"/>
      <c r="PH134" s="29"/>
      <c r="PI134" s="29"/>
      <c r="PJ134" s="29"/>
      <c r="PK134" s="29"/>
      <c r="PL134" s="29"/>
      <c r="PM134" s="29"/>
      <c r="PN134" s="29"/>
      <c r="PO134" s="29"/>
      <c r="PP134" s="29"/>
      <c r="PQ134" s="29"/>
      <c r="PR134" s="29"/>
      <c r="PS134" s="29"/>
      <c r="PT134" s="29"/>
      <c r="PU134" s="29"/>
      <c r="PV134" s="29"/>
      <c r="PW134" s="29"/>
      <c r="PX134" s="29"/>
      <c r="PY134" s="29"/>
      <c r="PZ134" s="29"/>
      <c r="QA134" s="29"/>
      <c r="QB134" s="29"/>
      <c r="QC134" s="29"/>
      <c r="QD134" s="29"/>
      <c r="QE134" s="29"/>
      <c r="QF134" s="29"/>
      <c r="QG134" s="29"/>
      <c r="QH134" s="29"/>
      <c r="QI134" s="29"/>
      <c r="QJ134" s="29"/>
      <c r="QK134" s="29"/>
      <c r="QL134" s="29"/>
      <c r="QM134" s="29"/>
      <c r="QN134" s="29"/>
      <c r="QO134" s="29"/>
      <c r="QP134" s="29"/>
      <c r="QQ134" s="29"/>
      <c r="QR134" s="29"/>
      <c r="QS134" s="29"/>
      <c r="QT134" s="29"/>
      <c r="QU134" s="29"/>
      <c r="QV134" s="29"/>
      <c r="QW134" s="29"/>
      <c r="QX134" s="29"/>
      <c r="QY134" s="29"/>
      <c r="QZ134" s="29"/>
      <c r="RA134" s="29"/>
      <c r="RB134" s="29"/>
      <c r="RC134" s="29"/>
      <c r="RD134" s="29"/>
      <c r="RE134" s="29"/>
      <c r="RF134" s="29"/>
      <c r="RG134" s="29"/>
      <c r="RH134" s="29"/>
      <c r="RI134" s="29"/>
      <c r="RJ134" s="29"/>
      <c r="RK134" s="29"/>
      <c r="RL134" s="29"/>
    </row>
    <row r="135" spans="1:480" s="30" customFormat="1" ht="81.75" customHeight="1" x14ac:dyDescent="0.25">
      <c r="A135" s="34" t="s">
        <v>50</v>
      </c>
      <c r="B135" s="34" t="s">
        <v>57</v>
      </c>
      <c r="C135" s="34" t="s">
        <v>19</v>
      </c>
      <c r="D135" s="103" t="s">
        <v>321</v>
      </c>
      <c r="E135" s="26" t="s">
        <v>52</v>
      </c>
      <c r="F135" s="27" t="s">
        <v>18</v>
      </c>
      <c r="G135" s="28">
        <v>0</v>
      </c>
      <c r="H135" s="90" t="s">
        <v>13</v>
      </c>
      <c r="I135" s="28">
        <v>0.71</v>
      </c>
      <c r="J135" s="28">
        <v>0</v>
      </c>
      <c r="K135" s="28">
        <v>0</v>
      </c>
      <c r="L135" s="242">
        <v>11783.4</v>
      </c>
      <c r="M135" s="28">
        <v>0</v>
      </c>
      <c r="N135" s="52"/>
      <c r="O135" s="52"/>
      <c r="P135" s="52"/>
      <c r="Q135" s="158"/>
      <c r="R135" s="29"/>
      <c r="S135" s="29"/>
      <c r="T135" s="29"/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F135" s="29"/>
      <c r="AG135" s="29"/>
      <c r="AH135" s="29"/>
      <c r="AI135" s="29"/>
      <c r="AJ135" s="29"/>
      <c r="AK135" s="29"/>
      <c r="AL135" s="29"/>
      <c r="AM135" s="29"/>
      <c r="AN135" s="29"/>
      <c r="AO135" s="29"/>
      <c r="AP135" s="29"/>
      <c r="AQ135" s="29"/>
      <c r="AR135" s="29"/>
      <c r="AS135" s="29"/>
      <c r="AT135" s="29"/>
      <c r="AU135" s="29"/>
      <c r="AV135" s="29"/>
      <c r="AW135" s="29"/>
      <c r="AX135" s="29"/>
      <c r="AY135" s="29"/>
      <c r="AZ135" s="29"/>
      <c r="BA135" s="29"/>
      <c r="BB135" s="29"/>
      <c r="BC135" s="29"/>
      <c r="BD135" s="29"/>
      <c r="BE135" s="29"/>
      <c r="BF135" s="29"/>
      <c r="BG135" s="29"/>
      <c r="BH135" s="29"/>
      <c r="BI135" s="29"/>
      <c r="BJ135" s="29"/>
      <c r="BK135" s="29"/>
      <c r="BL135" s="29"/>
      <c r="BM135" s="29"/>
      <c r="BN135" s="29"/>
      <c r="BO135" s="29"/>
      <c r="BP135" s="29"/>
      <c r="BQ135" s="29"/>
      <c r="BR135" s="29"/>
      <c r="BS135" s="29"/>
      <c r="BT135" s="29"/>
      <c r="BU135" s="29"/>
      <c r="BV135" s="29"/>
      <c r="BW135" s="29"/>
      <c r="BX135" s="29"/>
      <c r="BY135" s="29"/>
      <c r="BZ135" s="29"/>
      <c r="CA135" s="29"/>
      <c r="CB135" s="29"/>
      <c r="CC135" s="29"/>
      <c r="CD135" s="29"/>
      <c r="CE135" s="29"/>
      <c r="CF135" s="29"/>
      <c r="CG135" s="29"/>
      <c r="CH135" s="29"/>
      <c r="CI135" s="29"/>
      <c r="CJ135" s="29"/>
      <c r="CK135" s="29"/>
      <c r="CL135" s="29"/>
      <c r="CM135" s="29"/>
      <c r="CN135" s="29"/>
      <c r="CO135" s="29"/>
      <c r="CP135" s="29"/>
      <c r="CQ135" s="29"/>
      <c r="CR135" s="29"/>
      <c r="CS135" s="29"/>
      <c r="CT135" s="29"/>
      <c r="CU135" s="29"/>
      <c r="CV135" s="29"/>
      <c r="CW135" s="29"/>
      <c r="CX135" s="29"/>
      <c r="CY135" s="29"/>
      <c r="CZ135" s="29"/>
      <c r="DA135" s="29"/>
      <c r="DB135" s="29"/>
      <c r="DC135" s="29"/>
      <c r="DD135" s="29"/>
      <c r="DE135" s="29"/>
      <c r="DF135" s="29"/>
      <c r="DG135" s="29"/>
      <c r="DH135" s="29"/>
      <c r="DI135" s="29"/>
      <c r="DJ135" s="29"/>
      <c r="DK135" s="29"/>
      <c r="DL135" s="29"/>
      <c r="DM135" s="29"/>
      <c r="DN135" s="29"/>
      <c r="DO135" s="29"/>
      <c r="DP135" s="29"/>
      <c r="DQ135" s="29"/>
      <c r="DR135" s="29"/>
      <c r="DS135" s="29"/>
      <c r="DT135" s="29"/>
      <c r="DU135" s="29"/>
      <c r="DV135" s="29"/>
      <c r="DW135" s="29"/>
      <c r="DX135" s="29"/>
      <c r="DY135" s="29"/>
      <c r="DZ135" s="29"/>
      <c r="EA135" s="29"/>
      <c r="EB135" s="29"/>
      <c r="EC135" s="29"/>
      <c r="ED135" s="29"/>
      <c r="EE135" s="29"/>
      <c r="EF135" s="29"/>
      <c r="EG135" s="29"/>
      <c r="EH135" s="29"/>
      <c r="EI135" s="29"/>
      <c r="EJ135" s="29"/>
      <c r="EK135" s="29"/>
      <c r="EL135" s="29"/>
      <c r="EM135" s="29"/>
      <c r="EN135" s="29"/>
      <c r="EO135" s="29"/>
      <c r="EP135" s="29"/>
      <c r="EQ135" s="29"/>
      <c r="ER135" s="29"/>
      <c r="ES135" s="29"/>
      <c r="ET135" s="29"/>
      <c r="EU135" s="29"/>
      <c r="EV135" s="29"/>
      <c r="EW135" s="29"/>
      <c r="EX135" s="29"/>
      <c r="EY135" s="29"/>
      <c r="EZ135" s="29"/>
      <c r="FA135" s="29"/>
      <c r="FB135" s="29"/>
      <c r="FC135" s="29"/>
      <c r="FD135" s="29"/>
      <c r="FE135" s="29"/>
      <c r="FF135" s="29"/>
      <c r="FG135" s="29"/>
      <c r="FH135" s="29"/>
      <c r="FI135" s="29"/>
      <c r="FJ135" s="29"/>
      <c r="FK135" s="29"/>
      <c r="FL135" s="29"/>
      <c r="FM135" s="29"/>
      <c r="FN135" s="29"/>
      <c r="FO135" s="29"/>
      <c r="FP135" s="29"/>
      <c r="FQ135" s="29"/>
      <c r="FR135" s="29"/>
      <c r="FS135" s="29"/>
      <c r="FT135" s="29"/>
      <c r="FU135" s="29"/>
      <c r="FV135" s="29"/>
      <c r="FW135" s="29"/>
      <c r="FX135" s="29"/>
      <c r="FY135" s="29"/>
      <c r="FZ135" s="29"/>
      <c r="GA135" s="29"/>
      <c r="GB135" s="29"/>
      <c r="GC135" s="29"/>
      <c r="GD135" s="29"/>
      <c r="GE135" s="29"/>
      <c r="GF135" s="29"/>
      <c r="GG135" s="29"/>
      <c r="GH135" s="29"/>
      <c r="GI135" s="29"/>
      <c r="GJ135" s="29"/>
      <c r="GK135" s="29"/>
      <c r="GL135" s="29"/>
      <c r="GM135" s="29"/>
      <c r="GN135" s="29"/>
      <c r="GO135" s="29"/>
      <c r="GP135" s="29"/>
      <c r="GQ135" s="29"/>
      <c r="GR135" s="29"/>
      <c r="GS135" s="29"/>
      <c r="GT135" s="29"/>
      <c r="GU135" s="29"/>
      <c r="GV135" s="29"/>
      <c r="GW135" s="29"/>
      <c r="GX135" s="29"/>
      <c r="GY135" s="29"/>
      <c r="GZ135" s="29"/>
      <c r="HA135" s="29"/>
      <c r="HB135" s="29"/>
      <c r="HC135" s="29"/>
      <c r="HD135" s="29"/>
      <c r="HE135" s="29"/>
      <c r="HF135" s="29"/>
      <c r="HG135" s="29"/>
      <c r="HH135" s="29"/>
      <c r="HI135" s="29"/>
      <c r="HJ135" s="29"/>
      <c r="HK135" s="29"/>
      <c r="HL135" s="29"/>
      <c r="HM135" s="29"/>
      <c r="HN135" s="29"/>
      <c r="HO135" s="29"/>
      <c r="HP135" s="29"/>
      <c r="HQ135" s="29"/>
      <c r="HR135" s="29"/>
      <c r="HS135" s="29"/>
      <c r="HT135" s="29"/>
      <c r="HU135" s="29"/>
      <c r="HV135" s="29"/>
      <c r="HW135" s="29"/>
      <c r="HX135" s="29"/>
      <c r="HY135" s="29"/>
      <c r="HZ135" s="29"/>
      <c r="IA135" s="29"/>
      <c r="IB135" s="29"/>
      <c r="IC135" s="29"/>
      <c r="ID135" s="29"/>
      <c r="IE135" s="29"/>
      <c r="IF135" s="29"/>
      <c r="IG135" s="29"/>
      <c r="IH135" s="29"/>
      <c r="II135" s="29"/>
      <c r="IJ135" s="29"/>
      <c r="IK135" s="29"/>
      <c r="IL135" s="29"/>
      <c r="IM135" s="29"/>
      <c r="IN135" s="29"/>
      <c r="IO135" s="29"/>
      <c r="IP135" s="29"/>
      <c r="IQ135" s="29"/>
      <c r="IR135" s="29"/>
      <c r="IS135" s="29"/>
      <c r="IT135" s="29"/>
      <c r="IU135" s="29"/>
      <c r="IV135" s="29"/>
      <c r="IW135" s="29"/>
      <c r="IX135" s="29"/>
      <c r="IY135" s="29"/>
      <c r="IZ135" s="29"/>
      <c r="JA135" s="29"/>
      <c r="JB135" s="29"/>
      <c r="JC135" s="29"/>
      <c r="JD135" s="29"/>
      <c r="JE135" s="29"/>
      <c r="JF135" s="29"/>
      <c r="JG135" s="29"/>
      <c r="JH135" s="29"/>
      <c r="JI135" s="29"/>
      <c r="JJ135" s="29"/>
      <c r="JK135" s="29"/>
      <c r="JL135" s="29"/>
      <c r="JM135" s="29"/>
      <c r="JN135" s="29"/>
      <c r="JO135" s="29"/>
      <c r="JP135" s="29"/>
      <c r="JQ135" s="29"/>
      <c r="JR135" s="29"/>
      <c r="JS135" s="29"/>
      <c r="JT135" s="29"/>
      <c r="JU135" s="29"/>
      <c r="JV135" s="29"/>
      <c r="JW135" s="29"/>
      <c r="JX135" s="29"/>
      <c r="JY135" s="29"/>
      <c r="JZ135" s="29"/>
      <c r="KA135" s="29"/>
      <c r="KB135" s="29"/>
      <c r="KC135" s="29"/>
      <c r="KD135" s="29"/>
      <c r="KE135" s="29"/>
      <c r="KF135" s="29"/>
      <c r="KG135" s="29"/>
      <c r="KH135" s="29"/>
      <c r="KI135" s="29"/>
      <c r="KJ135" s="29"/>
      <c r="KK135" s="29"/>
      <c r="KL135" s="29"/>
      <c r="KM135" s="29"/>
      <c r="KN135" s="29"/>
      <c r="KO135" s="29"/>
      <c r="KP135" s="29"/>
      <c r="KQ135" s="29"/>
      <c r="KR135" s="29"/>
      <c r="KS135" s="29"/>
      <c r="KT135" s="29"/>
      <c r="KU135" s="29"/>
      <c r="KV135" s="29"/>
      <c r="KW135" s="29"/>
      <c r="KX135" s="29"/>
      <c r="KY135" s="29"/>
      <c r="KZ135" s="29"/>
      <c r="LA135" s="29"/>
      <c r="LB135" s="29"/>
      <c r="LC135" s="29"/>
      <c r="LD135" s="29"/>
      <c r="LE135" s="29"/>
      <c r="LF135" s="29"/>
      <c r="LG135" s="29"/>
      <c r="LH135" s="29"/>
      <c r="LI135" s="29"/>
      <c r="LJ135" s="29"/>
      <c r="LK135" s="29"/>
      <c r="LL135" s="29"/>
      <c r="LM135" s="29"/>
      <c r="LN135" s="29"/>
      <c r="LO135" s="29"/>
      <c r="LP135" s="29"/>
      <c r="LQ135" s="29"/>
      <c r="LR135" s="29"/>
      <c r="LS135" s="29"/>
      <c r="LT135" s="29"/>
      <c r="LU135" s="29"/>
      <c r="LV135" s="29"/>
      <c r="LW135" s="29"/>
      <c r="LX135" s="29"/>
      <c r="LY135" s="29"/>
      <c r="LZ135" s="29"/>
      <c r="MA135" s="29"/>
      <c r="MB135" s="29"/>
      <c r="MC135" s="29"/>
      <c r="MD135" s="29"/>
      <c r="ME135" s="29"/>
      <c r="MF135" s="29"/>
      <c r="MG135" s="29"/>
      <c r="MH135" s="29"/>
      <c r="MI135" s="29"/>
      <c r="MJ135" s="29"/>
      <c r="MK135" s="29"/>
      <c r="ML135" s="29"/>
      <c r="MM135" s="29"/>
      <c r="MN135" s="29"/>
      <c r="MO135" s="29"/>
      <c r="MP135" s="29"/>
      <c r="MQ135" s="29"/>
      <c r="MR135" s="29"/>
      <c r="MS135" s="29"/>
      <c r="MT135" s="29"/>
      <c r="MU135" s="29"/>
      <c r="MV135" s="29"/>
      <c r="MW135" s="29"/>
      <c r="MX135" s="29"/>
      <c r="MY135" s="29"/>
      <c r="MZ135" s="29"/>
      <c r="NA135" s="29"/>
      <c r="NB135" s="29"/>
      <c r="NC135" s="29"/>
      <c r="ND135" s="29"/>
      <c r="NE135" s="29"/>
      <c r="NF135" s="29"/>
      <c r="NG135" s="29"/>
      <c r="NH135" s="29"/>
      <c r="NI135" s="29"/>
      <c r="NJ135" s="29"/>
      <c r="NK135" s="29"/>
      <c r="NL135" s="29"/>
      <c r="NM135" s="29"/>
      <c r="NN135" s="29"/>
      <c r="NO135" s="29"/>
      <c r="NP135" s="29"/>
      <c r="NQ135" s="29"/>
      <c r="NR135" s="29"/>
      <c r="NS135" s="29"/>
      <c r="NT135" s="29"/>
      <c r="NU135" s="29"/>
      <c r="NV135" s="29"/>
      <c r="NW135" s="29"/>
      <c r="NX135" s="29"/>
      <c r="NY135" s="29"/>
      <c r="NZ135" s="29"/>
      <c r="OA135" s="29"/>
      <c r="OB135" s="29"/>
      <c r="OC135" s="29"/>
      <c r="OD135" s="29"/>
      <c r="OE135" s="29"/>
      <c r="OF135" s="29"/>
      <c r="OG135" s="29"/>
      <c r="OH135" s="29"/>
      <c r="OI135" s="29"/>
      <c r="OJ135" s="29"/>
      <c r="OK135" s="29"/>
      <c r="OL135" s="29"/>
      <c r="OM135" s="29"/>
      <c r="ON135" s="29"/>
      <c r="OO135" s="29"/>
      <c r="OP135" s="29"/>
      <c r="OQ135" s="29"/>
      <c r="OR135" s="29"/>
      <c r="OS135" s="29"/>
      <c r="OT135" s="29"/>
      <c r="OU135" s="29"/>
      <c r="OV135" s="29"/>
      <c r="OW135" s="29"/>
      <c r="OX135" s="29"/>
      <c r="OY135" s="29"/>
      <c r="OZ135" s="29"/>
      <c r="PA135" s="29"/>
      <c r="PB135" s="29"/>
      <c r="PC135" s="29"/>
      <c r="PD135" s="29"/>
      <c r="PE135" s="29"/>
      <c r="PF135" s="29"/>
      <c r="PG135" s="29"/>
      <c r="PH135" s="29"/>
      <c r="PI135" s="29"/>
      <c r="PJ135" s="29"/>
      <c r="PK135" s="29"/>
      <c r="PL135" s="29"/>
      <c r="PM135" s="29"/>
      <c r="PN135" s="29"/>
      <c r="PO135" s="29"/>
      <c r="PP135" s="29"/>
      <c r="PQ135" s="29"/>
      <c r="PR135" s="29"/>
      <c r="PS135" s="29"/>
      <c r="PT135" s="29"/>
      <c r="PU135" s="29"/>
      <c r="PV135" s="29"/>
      <c r="PW135" s="29"/>
      <c r="PX135" s="29"/>
      <c r="PY135" s="29"/>
      <c r="PZ135" s="29"/>
      <c r="QA135" s="29"/>
      <c r="QB135" s="29"/>
      <c r="QC135" s="29"/>
      <c r="QD135" s="29"/>
      <c r="QE135" s="29"/>
      <c r="QF135" s="29"/>
      <c r="QG135" s="29"/>
      <c r="QH135" s="29"/>
      <c r="QI135" s="29"/>
      <c r="QJ135" s="29"/>
      <c r="QK135" s="29"/>
      <c r="QL135" s="29"/>
      <c r="QM135" s="29"/>
      <c r="QN135" s="29"/>
      <c r="QO135" s="29"/>
      <c r="QP135" s="29"/>
      <c r="QQ135" s="29"/>
      <c r="QR135" s="29"/>
      <c r="QS135" s="29"/>
      <c r="QT135" s="29"/>
      <c r="QU135" s="29"/>
      <c r="QV135" s="29"/>
      <c r="QW135" s="29"/>
      <c r="QX135" s="29"/>
      <c r="QY135" s="29"/>
      <c r="QZ135" s="29"/>
      <c r="RA135" s="29"/>
      <c r="RB135" s="29"/>
      <c r="RC135" s="29"/>
      <c r="RD135" s="29"/>
      <c r="RE135" s="29"/>
      <c r="RF135" s="29"/>
      <c r="RG135" s="29"/>
      <c r="RH135" s="29"/>
      <c r="RI135" s="29"/>
      <c r="RJ135" s="29"/>
      <c r="RK135" s="29"/>
      <c r="RL135" s="29"/>
    </row>
    <row r="136" spans="1:480" s="30" customFormat="1" ht="93.75" customHeight="1" x14ac:dyDescent="0.25">
      <c r="A136" s="34" t="s">
        <v>50</v>
      </c>
      <c r="B136" s="34" t="s">
        <v>57</v>
      </c>
      <c r="C136" s="34" t="s">
        <v>19</v>
      </c>
      <c r="D136" s="103" t="s">
        <v>322</v>
      </c>
      <c r="E136" s="26" t="s">
        <v>52</v>
      </c>
      <c r="F136" s="27" t="s">
        <v>18</v>
      </c>
      <c r="G136" s="28">
        <v>0</v>
      </c>
      <c r="H136" s="90" t="s">
        <v>13</v>
      </c>
      <c r="I136" s="28">
        <v>0.3</v>
      </c>
      <c r="J136" s="28">
        <v>0</v>
      </c>
      <c r="K136" s="28">
        <v>0</v>
      </c>
      <c r="L136" s="28">
        <v>12000</v>
      </c>
      <c r="M136" s="28">
        <v>0</v>
      </c>
      <c r="N136" s="52"/>
      <c r="O136" s="52"/>
      <c r="P136" s="52"/>
      <c r="Q136" s="158"/>
      <c r="R136" s="29"/>
      <c r="S136" s="29"/>
      <c r="T136" s="29"/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F136" s="29"/>
      <c r="AG136" s="29"/>
      <c r="AH136" s="29"/>
      <c r="AI136" s="29"/>
      <c r="AJ136" s="29"/>
      <c r="AK136" s="29"/>
      <c r="AL136" s="29"/>
      <c r="AM136" s="29"/>
      <c r="AN136" s="29"/>
      <c r="AO136" s="29"/>
      <c r="AP136" s="29"/>
      <c r="AQ136" s="29"/>
      <c r="AR136" s="29"/>
      <c r="AS136" s="29"/>
      <c r="AT136" s="29"/>
      <c r="AU136" s="29"/>
      <c r="AV136" s="29"/>
      <c r="AW136" s="29"/>
      <c r="AX136" s="29"/>
      <c r="AY136" s="29"/>
      <c r="AZ136" s="29"/>
      <c r="BA136" s="29"/>
      <c r="BB136" s="29"/>
      <c r="BC136" s="29"/>
      <c r="BD136" s="29"/>
      <c r="BE136" s="29"/>
      <c r="BF136" s="29"/>
      <c r="BG136" s="29"/>
      <c r="BH136" s="29"/>
      <c r="BI136" s="29"/>
      <c r="BJ136" s="29"/>
      <c r="BK136" s="29"/>
      <c r="BL136" s="29"/>
      <c r="BM136" s="29"/>
      <c r="BN136" s="29"/>
      <c r="BO136" s="29"/>
      <c r="BP136" s="29"/>
      <c r="BQ136" s="29"/>
      <c r="BR136" s="29"/>
      <c r="BS136" s="29"/>
      <c r="BT136" s="29"/>
      <c r="BU136" s="29"/>
      <c r="BV136" s="29"/>
      <c r="BW136" s="29"/>
      <c r="BX136" s="29"/>
      <c r="BY136" s="29"/>
      <c r="BZ136" s="29"/>
      <c r="CA136" s="29"/>
      <c r="CB136" s="29"/>
      <c r="CC136" s="29"/>
      <c r="CD136" s="29"/>
      <c r="CE136" s="29"/>
      <c r="CF136" s="29"/>
      <c r="CG136" s="29"/>
      <c r="CH136" s="29"/>
      <c r="CI136" s="29"/>
      <c r="CJ136" s="29"/>
      <c r="CK136" s="29"/>
      <c r="CL136" s="29"/>
      <c r="CM136" s="29"/>
      <c r="CN136" s="29"/>
      <c r="CO136" s="29"/>
      <c r="CP136" s="29"/>
      <c r="CQ136" s="29"/>
      <c r="CR136" s="29"/>
      <c r="CS136" s="29"/>
      <c r="CT136" s="29"/>
      <c r="CU136" s="29"/>
      <c r="CV136" s="29"/>
      <c r="CW136" s="29"/>
      <c r="CX136" s="29"/>
      <c r="CY136" s="29"/>
      <c r="CZ136" s="29"/>
      <c r="DA136" s="29"/>
      <c r="DB136" s="29"/>
      <c r="DC136" s="29"/>
      <c r="DD136" s="29"/>
      <c r="DE136" s="29"/>
      <c r="DF136" s="29"/>
      <c r="DG136" s="29"/>
      <c r="DH136" s="29"/>
      <c r="DI136" s="29"/>
      <c r="DJ136" s="29"/>
      <c r="DK136" s="29"/>
      <c r="DL136" s="29"/>
      <c r="DM136" s="29"/>
      <c r="DN136" s="29"/>
      <c r="DO136" s="29"/>
      <c r="DP136" s="29"/>
      <c r="DQ136" s="29"/>
      <c r="DR136" s="29"/>
      <c r="DS136" s="29"/>
      <c r="DT136" s="29"/>
      <c r="DU136" s="29"/>
      <c r="DV136" s="29"/>
      <c r="DW136" s="29"/>
      <c r="DX136" s="29"/>
      <c r="DY136" s="29"/>
      <c r="DZ136" s="29"/>
      <c r="EA136" s="29"/>
      <c r="EB136" s="29"/>
      <c r="EC136" s="29"/>
      <c r="ED136" s="29"/>
      <c r="EE136" s="29"/>
      <c r="EF136" s="29"/>
      <c r="EG136" s="29"/>
      <c r="EH136" s="29"/>
      <c r="EI136" s="29"/>
      <c r="EJ136" s="29"/>
      <c r="EK136" s="29"/>
      <c r="EL136" s="29"/>
      <c r="EM136" s="29"/>
      <c r="EN136" s="29"/>
      <c r="EO136" s="29"/>
      <c r="EP136" s="29"/>
      <c r="EQ136" s="29"/>
      <c r="ER136" s="29"/>
      <c r="ES136" s="29"/>
      <c r="ET136" s="29"/>
      <c r="EU136" s="29"/>
      <c r="EV136" s="29"/>
      <c r="EW136" s="29"/>
      <c r="EX136" s="29"/>
      <c r="EY136" s="29"/>
      <c r="EZ136" s="29"/>
      <c r="FA136" s="29"/>
      <c r="FB136" s="29"/>
      <c r="FC136" s="29"/>
      <c r="FD136" s="29"/>
      <c r="FE136" s="29"/>
      <c r="FF136" s="29"/>
      <c r="FG136" s="29"/>
      <c r="FH136" s="29"/>
      <c r="FI136" s="29"/>
      <c r="FJ136" s="29"/>
      <c r="FK136" s="29"/>
      <c r="FL136" s="29"/>
      <c r="FM136" s="29"/>
      <c r="FN136" s="29"/>
      <c r="FO136" s="29"/>
      <c r="FP136" s="29"/>
      <c r="FQ136" s="29"/>
      <c r="FR136" s="29"/>
      <c r="FS136" s="29"/>
      <c r="FT136" s="29"/>
      <c r="FU136" s="29"/>
      <c r="FV136" s="29"/>
      <c r="FW136" s="29"/>
      <c r="FX136" s="29"/>
      <c r="FY136" s="29"/>
      <c r="FZ136" s="29"/>
      <c r="GA136" s="29"/>
      <c r="GB136" s="29"/>
      <c r="GC136" s="29"/>
      <c r="GD136" s="29"/>
      <c r="GE136" s="29"/>
      <c r="GF136" s="29"/>
      <c r="GG136" s="29"/>
      <c r="GH136" s="29"/>
      <c r="GI136" s="29"/>
      <c r="GJ136" s="29"/>
      <c r="GK136" s="29"/>
      <c r="GL136" s="29"/>
      <c r="GM136" s="29"/>
      <c r="GN136" s="29"/>
      <c r="GO136" s="29"/>
      <c r="GP136" s="29"/>
      <c r="GQ136" s="29"/>
      <c r="GR136" s="29"/>
      <c r="GS136" s="29"/>
      <c r="GT136" s="29"/>
      <c r="GU136" s="29"/>
      <c r="GV136" s="29"/>
      <c r="GW136" s="29"/>
      <c r="GX136" s="29"/>
      <c r="GY136" s="29"/>
      <c r="GZ136" s="29"/>
      <c r="HA136" s="29"/>
      <c r="HB136" s="29"/>
      <c r="HC136" s="29"/>
      <c r="HD136" s="29"/>
      <c r="HE136" s="29"/>
      <c r="HF136" s="29"/>
      <c r="HG136" s="29"/>
      <c r="HH136" s="29"/>
      <c r="HI136" s="29"/>
      <c r="HJ136" s="29"/>
      <c r="HK136" s="29"/>
      <c r="HL136" s="29"/>
      <c r="HM136" s="29"/>
      <c r="HN136" s="29"/>
      <c r="HO136" s="29"/>
      <c r="HP136" s="29"/>
      <c r="HQ136" s="29"/>
      <c r="HR136" s="29"/>
      <c r="HS136" s="29"/>
      <c r="HT136" s="29"/>
      <c r="HU136" s="29"/>
      <c r="HV136" s="29"/>
      <c r="HW136" s="29"/>
      <c r="HX136" s="29"/>
      <c r="HY136" s="29"/>
      <c r="HZ136" s="29"/>
      <c r="IA136" s="29"/>
      <c r="IB136" s="29"/>
      <c r="IC136" s="29"/>
      <c r="ID136" s="29"/>
      <c r="IE136" s="29"/>
      <c r="IF136" s="29"/>
      <c r="IG136" s="29"/>
      <c r="IH136" s="29"/>
      <c r="II136" s="29"/>
      <c r="IJ136" s="29"/>
      <c r="IK136" s="29"/>
      <c r="IL136" s="29"/>
      <c r="IM136" s="29"/>
      <c r="IN136" s="29"/>
      <c r="IO136" s="29"/>
      <c r="IP136" s="29"/>
      <c r="IQ136" s="29"/>
      <c r="IR136" s="29"/>
      <c r="IS136" s="29"/>
      <c r="IT136" s="29"/>
      <c r="IU136" s="29"/>
      <c r="IV136" s="29"/>
      <c r="IW136" s="29"/>
      <c r="IX136" s="29"/>
      <c r="IY136" s="29"/>
      <c r="IZ136" s="29"/>
      <c r="JA136" s="29"/>
      <c r="JB136" s="29"/>
      <c r="JC136" s="29"/>
      <c r="JD136" s="29"/>
      <c r="JE136" s="29"/>
      <c r="JF136" s="29"/>
      <c r="JG136" s="29"/>
      <c r="JH136" s="29"/>
      <c r="JI136" s="29"/>
      <c r="JJ136" s="29"/>
      <c r="JK136" s="29"/>
      <c r="JL136" s="29"/>
      <c r="JM136" s="29"/>
      <c r="JN136" s="29"/>
      <c r="JO136" s="29"/>
      <c r="JP136" s="29"/>
      <c r="JQ136" s="29"/>
      <c r="JR136" s="29"/>
      <c r="JS136" s="29"/>
      <c r="JT136" s="29"/>
      <c r="JU136" s="29"/>
      <c r="JV136" s="29"/>
      <c r="JW136" s="29"/>
      <c r="JX136" s="29"/>
      <c r="JY136" s="29"/>
      <c r="JZ136" s="29"/>
      <c r="KA136" s="29"/>
      <c r="KB136" s="29"/>
      <c r="KC136" s="29"/>
      <c r="KD136" s="29"/>
      <c r="KE136" s="29"/>
      <c r="KF136" s="29"/>
      <c r="KG136" s="29"/>
      <c r="KH136" s="29"/>
      <c r="KI136" s="29"/>
      <c r="KJ136" s="29"/>
      <c r="KK136" s="29"/>
      <c r="KL136" s="29"/>
      <c r="KM136" s="29"/>
      <c r="KN136" s="29"/>
      <c r="KO136" s="29"/>
      <c r="KP136" s="29"/>
      <c r="KQ136" s="29"/>
      <c r="KR136" s="29"/>
      <c r="KS136" s="29"/>
      <c r="KT136" s="29"/>
      <c r="KU136" s="29"/>
      <c r="KV136" s="29"/>
      <c r="KW136" s="29"/>
      <c r="KX136" s="29"/>
      <c r="KY136" s="29"/>
      <c r="KZ136" s="29"/>
      <c r="LA136" s="29"/>
      <c r="LB136" s="29"/>
      <c r="LC136" s="29"/>
      <c r="LD136" s="29"/>
      <c r="LE136" s="29"/>
      <c r="LF136" s="29"/>
      <c r="LG136" s="29"/>
      <c r="LH136" s="29"/>
      <c r="LI136" s="29"/>
      <c r="LJ136" s="29"/>
      <c r="LK136" s="29"/>
      <c r="LL136" s="29"/>
      <c r="LM136" s="29"/>
      <c r="LN136" s="29"/>
      <c r="LO136" s="29"/>
      <c r="LP136" s="29"/>
      <c r="LQ136" s="29"/>
      <c r="LR136" s="29"/>
      <c r="LS136" s="29"/>
      <c r="LT136" s="29"/>
      <c r="LU136" s="29"/>
      <c r="LV136" s="29"/>
      <c r="LW136" s="29"/>
      <c r="LX136" s="29"/>
      <c r="LY136" s="29"/>
      <c r="LZ136" s="29"/>
      <c r="MA136" s="29"/>
      <c r="MB136" s="29"/>
      <c r="MC136" s="29"/>
      <c r="MD136" s="29"/>
      <c r="ME136" s="29"/>
      <c r="MF136" s="29"/>
      <c r="MG136" s="29"/>
      <c r="MH136" s="29"/>
      <c r="MI136" s="29"/>
      <c r="MJ136" s="29"/>
      <c r="MK136" s="29"/>
      <c r="ML136" s="29"/>
      <c r="MM136" s="29"/>
      <c r="MN136" s="29"/>
      <c r="MO136" s="29"/>
      <c r="MP136" s="29"/>
      <c r="MQ136" s="29"/>
      <c r="MR136" s="29"/>
      <c r="MS136" s="29"/>
      <c r="MT136" s="29"/>
      <c r="MU136" s="29"/>
      <c r="MV136" s="29"/>
      <c r="MW136" s="29"/>
      <c r="MX136" s="29"/>
      <c r="MY136" s="29"/>
      <c r="MZ136" s="29"/>
      <c r="NA136" s="29"/>
      <c r="NB136" s="29"/>
      <c r="NC136" s="29"/>
      <c r="ND136" s="29"/>
      <c r="NE136" s="29"/>
      <c r="NF136" s="29"/>
      <c r="NG136" s="29"/>
      <c r="NH136" s="29"/>
      <c r="NI136" s="29"/>
      <c r="NJ136" s="29"/>
      <c r="NK136" s="29"/>
      <c r="NL136" s="29"/>
      <c r="NM136" s="29"/>
      <c r="NN136" s="29"/>
      <c r="NO136" s="29"/>
      <c r="NP136" s="29"/>
      <c r="NQ136" s="29"/>
      <c r="NR136" s="29"/>
      <c r="NS136" s="29"/>
      <c r="NT136" s="29"/>
      <c r="NU136" s="29"/>
      <c r="NV136" s="29"/>
      <c r="NW136" s="29"/>
      <c r="NX136" s="29"/>
      <c r="NY136" s="29"/>
      <c r="NZ136" s="29"/>
      <c r="OA136" s="29"/>
      <c r="OB136" s="29"/>
      <c r="OC136" s="29"/>
      <c r="OD136" s="29"/>
      <c r="OE136" s="29"/>
      <c r="OF136" s="29"/>
      <c r="OG136" s="29"/>
      <c r="OH136" s="29"/>
      <c r="OI136" s="29"/>
      <c r="OJ136" s="29"/>
      <c r="OK136" s="29"/>
      <c r="OL136" s="29"/>
      <c r="OM136" s="29"/>
      <c r="ON136" s="29"/>
      <c r="OO136" s="29"/>
      <c r="OP136" s="29"/>
      <c r="OQ136" s="29"/>
      <c r="OR136" s="29"/>
      <c r="OS136" s="29"/>
      <c r="OT136" s="29"/>
      <c r="OU136" s="29"/>
      <c r="OV136" s="29"/>
      <c r="OW136" s="29"/>
      <c r="OX136" s="29"/>
      <c r="OY136" s="29"/>
      <c r="OZ136" s="29"/>
      <c r="PA136" s="29"/>
      <c r="PB136" s="29"/>
      <c r="PC136" s="29"/>
      <c r="PD136" s="29"/>
      <c r="PE136" s="29"/>
      <c r="PF136" s="29"/>
      <c r="PG136" s="29"/>
      <c r="PH136" s="29"/>
      <c r="PI136" s="29"/>
      <c r="PJ136" s="29"/>
      <c r="PK136" s="29"/>
      <c r="PL136" s="29"/>
      <c r="PM136" s="29"/>
      <c r="PN136" s="29"/>
      <c r="PO136" s="29"/>
      <c r="PP136" s="29"/>
      <c r="PQ136" s="29"/>
      <c r="PR136" s="29"/>
      <c r="PS136" s="29"/>
      <c r="PT136" s="29"/>
      <c r="PU136" s="29"/>
      <c r="PV136" s="29"/>
      <c r="PW136" s="29"/>
      <c r="PX136" s="29"/>
      <c r="PY136" s="29"/>
      <c r="PZ136" s="29"/>
      <c r="QA136" s="29"/>
      <c r="QB136" s="29"/>
      <c r="QC136" s="29"/>
      <c r="QD136" s="29"/>
      <c r="QE136" s="29"/>
      <c r="QF136" s="29"/>
      <c r="QG136" s="29"/>
      <c r="QH136" s="29"/>
      <c r="QI136" s="29"/>
      <c r="QJ136" s="29"/>
      <c r="QK136" s="29"/>
      <c r="QL136" s="29"/>
      <c r="QM136" s="29"/>
      <c r="QN136" s="29"/>
      <c r="QO136" s="29"/>
      <c r="QP136" s="29"/>
      <c r="QQ136" s="29"/>
      <c r="QR136" s="29"/>
      <c r="QS136" s="29"/>
      <c r="QT136" s="29"/>
      <c r="QU136" s="29"/>
      <c r="QV136" s="29"/>
      <c r="QW136" s="29"/>
      <c r="QX136" s="29"/>
      <c r="QY136" s="29"/>
      <c r="QZ136" s="29"/>
      <c r="RA136" s="29"/>
      <c r="RB136" s="29"/>
      <c r="RC136" s="29"/>
      <c r="RD136" s="29"/>
      <c r="RE136" s="29"/>
      <c r="RF136" s="29"/>
      <c r="RG136" s="29"/>
      <c r="RH136" s="29"/>
      <c r="RI136" s="29"/>
      <c r="RJ136" s="29"/>
      <c r="RK136" s="29"/>
      <c r="RL136" s="29"/>
    </row>
    <row r="137" spans="1:480" s="30" customFormat="1" ht="75" customHeight="1" x14ac:dyDescent="0.25">
      <c r="A137" s="34" t="s">
        <v>50</v>
      </c>
      <c r="B137" s="34" t="s">
        <v>57</v>
      </c>
      <c r="C137" s="34" t="s">
        <v>19</v>
      </c>
      <c r="D137" s="103" t="s">
        <v>323</v>
      </c>
      <c r="E137" s="26" t="s">
        <v>52</v>
      </c>
      <c r="F137" s="27" t="s">
        <v>18</v>
      </c>
      <c r="G137" s="28">
        <v>0</v>
      </c>
      <c r="H137" s="90" t="s">
        <v>13</v>
      </c>
      <c r="I137" s="28">
        <v>0.56000000000000005</v>
      </c>
      <c r="J137" s="28">
        <v>0</v>
      </c>
      <c r="K137" s="28">
        <v>0</v>
      </c>
      <c r="L137" s="28">
        <v>16800</v>
      </c>
      <c r="M137" s="28">
        <v>0</v>
      </c>
      <c r="N137" s="52"/>
      <c r="O137" s="52"/>
      <c r="P137" s="52"/>
      <c r="Q137" s="158"/>
      <c r="R137" s="29"/>
      <c r="S137" s="29"/>
      <c r="T137" s="29"/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F137" s="29"/>
      <c r="AG137" s="29"/>
      <c r="AH137" s="29"/>
      <c r="AI137" s="29"/>
      <c r="AJ137" s="29"/>
      <c r="AK137" s="29"/>
      <c r="AL137" s="29"/>
      <c r="AM137" s="29"/>
      <c r="AN137" s="29"/>
      <c r="AO137" s="29"/>
      <c r="AP137" s="29"/>
      <c r="AQ137" s="29"/>
      <c r="AR137" s="29"/>
      <c r="AS137" s="29"/>
      <c r="AT137" s="29"/>
      <c r="AU137" s="29"/>
      <c r="AV137" s="29"/>
      <c r="AW137" s="29"/>
      <c r="AX137" s="29"/>
      <c r="AY137" s="29"/>
      <c r="AZ137" s="29"/>
      <c r="BA137" s="29"/>
      <c r="BB137" s="29"/>
      <c r="BC137" s="29"/>
      <c r="BD137" s="29"/>
      <c r="BE137" s="29"/>
      <c r="BF137" s="29"/>
      <c r="BG137" s="29"/>
      <c r="BH137" s="29"/>
      <c r="BI137" s="29"/>
      <c r="BJ137" s="29"/>
      <c r="BK137" s="29"/>
      <c r="BL137" s="29"/>
      <c r="BM137" s="29"/>
      <c r="BN137" s="29"/>
      <c r="BO137" s="29"/>
      <c r="BP137" s="29"/>
      <c r="BQ137" s="29"/>
      <c r="BR137" s="29"/>
      <c r="BS137" s="29"/>
      <c r="BT137" s="29"/>
      <c r="BU137" s="29"/>
      <c r="BV137" s="29"/>
      <c r="BW137" s="29"/>
      <c r="BX137" s="29"/>
      <c r="BY137" s="29"/>
      <c r="BZ137" s="29"/>
      <c r="CA137" s="29"/>
      <c r="CB137" s="29"/>
      <c r="CC137" s="29"/>
      <c r="CD137" s="29"/>
      <c r="CE137" s="29"/>
      <c r="CF137" s="29"/>
      <c r="CG137" s="29"/>
      <c r="CH137" s="29"/>
      <c r="CI137" s="29"/>
      <c r="CJ137" s="29"/>
      <c r="CK137" s="29"/>
      <c r="CL137" s="29"/>
      <c r="CM137" s="29"/>
      <c r="CN137" s="29"/>
      <c r="CO137" s="29"/>
      <c r="CP137" s="29"/>
      <c r="CQ137" s="29"/>
      <c r="CR137" s="29"/>
      <c r="CS137" s="29"/>
      <c r="CT137" s="29"/>
      <c r="CU137" s="29"/>
      <c r="CV137" s="29"/>
      <c r="CW137" s="29"/>
      <c r="CX137" s="29"/>
      <c r="CY137" s="29"/>
      <c r="CZ137" s="29"/>
      <c r="DA137" s="29"/>
      <c r="DB137" s="29"/>
      <c r="DC137" s="29"/>
      <c r="DD137" s="29"/>
      <c r="DE137" s="29"/>
      <c r="DF137" s="29"/>
      <c r="DG137" s="29"/>
      <c r="DH137" s="29"/>
      <c r="DI137" s="29"/>
      <c r="DJ137" s="29"/>
      <c r="DK137" s="29"/>
      <c r="DL137" s="29"/>
      <c r="DM137" s="29"/>
      <c r="DN137" s="29"/>
      <c r="DO137" s="29"/>
      <c r="DP137" s="29"/>
      <c r="DQ137" s="29"/>
      <c r="DR137" s="29"/>
      <c r="DS137" s="29"/>
      <c r="DT137" s="29"/>
      <c r="DU137" s="29"/>
      <c r="DV137" s="29"/>
      <c r="DW137" s="29"/>
      <c r="DX137" s="29"/>
      <c r="DY137" s="29"/>
      <c r="DZ137" s="29"/>
      <c r="EA137" s="29"/>
      <c r="EB137" s="29"/>
      <c r="EC137" s="29"/>
      <c r="ED137" s="29"/>
      <c r="EE137" s="29"/>
      <c r="EF137" s="29"/>
      <c r="EG137" s="29"/>
      <c r="EH137" s="29"/>
      <c r="EI137" s="29"/>
      <c r="EJ137" s="29"/>
      <c r="EK137" s="29"/>
      <c r="EL137" s="29"/>
      <c r="EM137" s="29"/>
      <c r="EN137" s="29"/>
      <c r="EO137" s="29"/>
      <c r="EP137" s="29"/>
      <c r="EQ137" s="29"/>
      <c r="ER137" s="29"/>
      <c r="ES137" s="29"/>
      <c r="ET137" s="29"/>
      <c r="EU137" s="29"/>
      <c r="EV137" s="29"/>
      <c r="EW137" s="29"/>
      <c r="EX137" s="29"/>
      <c r="EY137" s="29"/>
      <c r="EZ137" s="29"/>
      <c r="FA137" s="29"/>
      <c r="FB137" s="29"/>
      <c r="FC137" s="29"/>
      <c r="FD137" s="29"/>
      <c r="FE137" s="29"/>
      <c r="FF137" s="29"/>
      <c r="FG137" s="29"/>
      <c r="FH137" s="29"/>
      <c r="FI137" s="29"/>
      <c r="FJ137" s="29"/>
      <c r="FK137" s="29"/>
      <c r="FL137" s="29"/>
      <c r="FM137" s="29"/>
      <c r="FN137" s="29"/>
      <c r="FO137" s="29"/>
      <c r="FP137" s="29"/>
      <c r="FQ137" s="29"/>
      <c r="FR137" s="29"/>
      <c r="FS137" s="29"/>
      <c r="FT137" s="29"/>
      <c r="FU137" s="29"/>
      <c r="FV137" s="29"/>
      <c r="FW137" s="29"/>
      <c r="FX137" s="29"/>
      <c r="FY137" s="29"/>
      <c r="FZ137" s="29"/>
      <c r="GA137" s="29"/>
      <c r="GB137" s="29"/>
      <c r="GC137" s="29"/>
      <c r="GD137" s="29"/>
      <c r="GE137" s="29"/>
      <c r="GF137" s="29"/>
      <c r="GG137" s="29"/>
      <c r="GH137" s="29"/>
      <c r="GI137" s="29"/>
      <c r="GJ137" s="29"/>
      <c r="GK137" s="29"/>
      <c r="GL137" s="29"/>
      <c r="GM137" s="29"/>
      <c r="GN137" s="29"/>
      <c r="GO137" s="29"/>
      <c r="GP137" s="29"/>
      <c r="GQ137" s="29"/>
      <c r="GR137" s="29"/>
      <c r="GS137" s="29"/>
      <c r="GT137" s="29"/>
      <c r="GU137" s="29"/>
      <c r="GV137" s="29"/>
      <c r="GW137" s="29"/>
      <c r="GX137" s="29"/>
      <c r="GY137" s="29"/>
      <c r="GZ137" s="29"/>
      <c r="HA137" s="29"/>
      <c r="HB137" s="29"/>
      <c r="HC137" s="29"/>
      <c r="HD137" s="29"/>
      <c r="HE137" s="29"/>
      <c r="HF137" s="29"/>
      <c r="HG137" s="29"/>
      <c r="HH137" s="29"/>
      <c r="HI137" s="29"/>
      <c r="HJ137" s="29"/>
      <c r="HK137" s="29"/>
      <c r="HL137" s="29"/>
      <c r="HM137" s="29"/>
      <c r="HN137" s="29"/>
      <c r="HO137" s="29"/>
      <c r="HP137" s="29"/>
      <c r="HQ137" s="29"/>
      <c r="HR137" s="29"/>
      <c r="HS137" s="29"/>
      <c r="HT137" s="29"/>
      <c r="HU137" s="29"/>
      <c r="HV137" s="29"/>
      <c r="HW137" s="29"/>
      <c r="HX137" s="29"/>
      <c r="HY137" s="29"/>
      <c r="HZ137" s="29"/>
      <c r="IA137" s="29"/>
      <c r="IB137" s="29"/>
      <c r="IC137" s="29"/>
      <c r="ID137" s="29"/>
      <c r="IE137" s="29"/>
      <c r="IF137" s="29"/>
      <c r="IG137" s="29"/>
      <c r="IH137" s="29"/>
      <c r="II137" s="29"/>
      <c r="IJ137" s="29"/>
      <c r="IK137" s="29"/>
      <c r="IL137" s="29"/>
      <c r="IM137" s="29"/>
      <c r="IN137" s="29"/>
      <c r="IO137" s="29"/>
      <c r="IP137" s="29"/>
      <c r="IQ137" s="29"/>
      <c r="IR137" s="29"/>
      <c r="IS137" s="29"/>
      <c r="IT137" s="29"/>
      <c r="IU137" s="29"/>
      <c r="IV137" s="29"/>
      <c r="IW137" s="29"/>
      <c r="IX137" s="29"/>
      <c r="IY137" s="29"/>
      <c r="IZ137" s="29"/>
      <c r="JA137" s="29"/>
      <c r="JB137" s="29"/>
      <c r="JC137" s="29"/>
      <c r="JD137" s="29"/>
      <c r="JE137" s="29"/>
      <c r="JF137" s="29"/>
      <c r="JG137" s="29"/>
      <c r="JH137" s="29"/>
      <c r="JI137" s="29"/>
      <c r="JJ137" s="29"/>
      <c r="JK137" s="29"/>
      <c r="JL137" s="29"/>
      <c r="JM137" s="29"/>
      <c r="JN137" s="29"/>
      <c r="JO137" s="29"/>
      <c r="JP137" s="29"/>
      <c r="JQ137" s="29"/>
      <c r="JR137" s="29"/>
      <c r="JS137" s="29"/>
      <c r="JT137" s="29"/>
      <c r="JU137" s="29"/>
      <c r="JV137" s="29"/>
      <c r="JW137" s="29"/>
      <c r="JX137" s="29"/>
      <c r="JY137" s="29"/>
      <c r="JZ137" s="29"/>
      <c r="KA137" s="29"/>
      <c r="KB137" s="29"/>
      <c r="KC137" s="29"/>
      <c r="KD137" s="29"/>
      <c r="KE137" s="29"/>
      <c r="KF137" s="29"/>
      <c r="KG137" s="29"/>
      <c r="KH137" s="29"/>
      <c r="KI137" s="29"/>
      <c r="KJ137" s="29"/>
      <c r="KK137" s="29"/>
      <c r="KL137" s="29"/>
      <c r="KM137" s="29"/>
      <c r="KN137" s="29"/>
      <c r="KO137" s="29"/>
      <c r="KP137" s="29"/>
      <c r="KQ137" s="29"/>
      <c r="KR137" s="29"/>
      <c r="KS137" s="29"/>
      <c r="KT137" s="29"/>
      <c r="KU137" s="29"/>
      <c r="KV137" s="29"/>
      <c r="KW137" s="29"/>
      <c r="KX137" s="29"/>
      <c r="KY137" s="29"/>
      <c r="KZ137" s="29"/>
      <c r="LA137" s="29"/>
      <c r="LB137" s="29"/>
      <c r="LC137" s="29"/>
      <c r="LD137" s="29"/>
      <c r="LE137" s="29"/>
      <c r="LF137" s="29"/>
      <c r="LG137" s="29"/>
      <c r="LH137" s="29"/>
      <c r="LI137" s="29"/>
      <c r="LJ137" s="29"/>
      <c r="LK137" s="29"/>
      <c r="LL137" s="29"/>
      <c r="LM137" s="29"/>
      <c r="LN137" s="29"/>
      <c r="LO137" s="29"/>
      <c r="LP137" s="29"/>
      <c r="LQ137" s="29"/>
      <c r="LR137" s="29"/>
      <c r="LS137" s="29"/>
      <c r="LT137" s="29"/>
      <c r="LU137" s="29"/>
      <c r="LV137" s="29"/>
      <c r="LW137" s="29"/>
      <c r="LX137" s="29"/>
      <c r="LY137" s="29"/>
      <c r="LZ137" s="29"/>
      <c r="MA137" s="29"/>
      <c r="MB137" s="29"/>
      <c r="MC137" s="29"/>
      <c r="MD137" s="29"/>
      <c r="ME137" s="29"/>
      <c r="MF137" s="29"/>
      <c r="MG137" s="29"/>
      <c r="MH137" s="29"/>
      <c r="MI137" s="29"/>
      <c r="MJ137" s="29"/>
      <c r="MK137" s="29"/>
      <c r="ML137" s="29"/>
      <c r="MM137" s="29"/>
      <c r="MN137" s="29"/>
      <c r="MO137" s="29"/>
      <c r="MP137" s="29"/>
      <c r="MQ137" s="29"/>
      <c r="MR137" s="29"/>
      <c r="MS137" s="29"/>
      <c r="MT137" s="29"/>
      <c r="MU137" s="29"/>
      <c r="MV137" s="29"/>
      <c r="MW137" s="29"/>
      <c r="MX137" s="29"/>
      <c r="MY137" s="29"/>
      <c r="MZ137" s="29"/>
      <c r="NA137" s="29"/>
      <c r="NB137" s="29"/>
      <c r="NC137" s="29"/>
      <c r="ND137" s="29"/>
      <c r="NE137" s="29"/>
      <c r="NF137" s="29"/>
      <c r="NG137" s="29"/>
      <c r="NH137" s="29"/>
      <c r="NI137" s="29"/>
      <c r="NJ137" s="29"/>
      <c r="NK137" s="29"/>
      <c r="NL137" s="29"/>
      <c r="NM137" s="29"/>
      <c r="NN137" s="29"/>
      <c r="NO137" s="29"/>
      <c r="NP137" s="29"/>
      <c r="NQ137" s="29"/>
      <c r="NR137" s="29"/>
      <c r="NS137" s="29"/>
      <c r="NT137" s="29"/>
      <c r="NU137" s="29"/>
      <c r="NV137" s="29"/>
      <c r="NW137" s="29"/>
      <c r="NX137" s="29"/>
      <c r="NY137" s="29"/>
      <c r="NZ137" s="29"/>
      <c r="OA137" s="29"/>
      <c r="OB137" s="29"/>
      <c r="OC137" s="29"/>
      <c r="OD137" s="29"/>
      <c r="OE137" s="29"/>
      <c r="OF137" s="29"/>
      <c r="OG137" s="29"/>
      <c r="OH137" s="29"/>
      <c r="OI137" s="29"/>
      <c r="OJ137" s="29"/>
      <c r="OK137" s="29"/>
      <c r="OL137" s="29"/>
      <c r="OM137" s="29"/>
      <c r="ON137" s="29"/>
      <c r="OO137" s="29"/>
      <c r="OP137" s="29"/>
      <c r="OQ137" s="29"/>
      <c r="OR137" s="29"/>
      <c r="OS137" s="29"/>
      <c r="OT137" s="29"/>
      <c r="OU137" s="29"/>
      <c r="OV137" s="29"/>
      <c r="OW137" s="29"/>
      <c r="OX137" s="29"/>
      <c r="OY137" s="29"/>
      <c r="OZ137" s="29"/>
      <c r="PA137" s="29"/>
      <c r="PB137" s="29"/>
      <c r="PC137" s="29"/>
      <c r="PD137" s="29"/>
      <c r="PE137" s="29"/>
      <c r="PF137" s="29"/>
      <c r="PG137" s="29"/>
      <c r="PH137" s="29"/>
      <c r="PI137" s="29"/>
      <c r="PJ137" s="29"/>
      <c r="PK137" s="29"/>
      <c r="PL137" s="29"/>
      <c r="PM137" s="29"/>
      <c r="PN137" s="29"/>
      <c r="PO137" s="29"/>
      <c r="PP137" s="29"/>
      <c r="PQ137" s="29"/>
      <c r="PR137" s="29"/>
      <c r="PS137" s="29"/>
      <c r="PT137" s="29"/>
      <c r="PU137" s="29"/>
      <c r="PV137" s="29"/>
      <c r="PW137" s="29"/>
      <c r="PX137" s="29"/>
      <c r="PY137" s="29"/>
      <c r="PZ137" s="29"/>
      <c r="QA137" s="29"/>
      <c r="QB137" s="29"/>
      <c r="QC137" s="29"/>
      <c r="QD137" s="29"/>
      <c r="QE137" s="29"/>
      <c r="QF137" s="29"/>
      <c r="QG137" s="29"/>
      <c r="QH137" s="29"/>
      <c r="QI137" s="29"/>
      <c r="QJ137" s="29"/>
      <c r="QK137" s="29"/>
      <c r="QL137" s="29"/>
      <c r="QM137" s="29"/>
      <c r="QN137" s="29"/>
      <c r="QO137" s="29"/>
      <c r="QP137" s="29"/>
      <c r="QQ137" s="29"/>
      <c r="QR137" s="29"/>
      <c r="QS137" s="29"/>
      <c r="QT137" s="29"/>
      <c r="QU137" s="29"/>
      <c r="QV137" s="29"/>
      <c r="QW137" s="29"/>
      <c r="QX137" s="29"/>
      <c r="QY137" s="29"/>
      <c r="QZ137" s="29"/>
      <c r="RA137" s="29"/>
      <c r="RB137" s="29"/>
      <c r="RC137" s="29"/>
      <c r="RD137" s="29"/>
      <c r="RE137" s="29"/>
      <c r="RF137" s="29"/>
      <c r="RG137" s="29"/>
      <c r="RH137" s="29"/>
      <c r="RI137" s="29"/>
      <c r="RJ137" s="29"/>
      <c r="RK137" s="29"/>
      <c r="RL137" s="29"/>
    </row>
    <row r="138" spans="1:480" s="30" customFormat="1" ht="75" customHeight="1" x14ac:dyDescent="0.25">
      <c r="A138" s="34" t="s">
        <v>50</v>
      </c>
      <c r="B138" s="34" t="s">
        <v>57</v>
      </c>
      <c r="C138" s="34" t="s">
        <v>19</v>
      </c>
      <c r="D138" s="103" t="s">
        <v>324</v>
      </c>
      <c r="E138" s="26" t="s">
        <v>52</v>
      </c>
      <c r="F138" s="27" t="s">
        <v>18</v>
      </c>
      <c r="G138" s="28">
        <v>0</v>
      </c>
      <c r="H138" s="90" t="s">
        <v>13</v>
      </c>
      <c r="I138" s="28">
        <v>0.2</v>
      </c>
      <c r="J138" s="28">
        <v>0</v>
      </c>
      <c r="K138" s="28">
        <v>0</v>
      </c>
      <c r="L138" s="28">
        <v>4500</v>
      </c>
      <c r="M138" s="28">
        <v>0</v>
      </c>
      <c r="N138" s="52"/>
      <c r="O138" s="52"/>
      <c r="P138" s="52"/>
      <c r="Q138" s="158"/>
      <c r="R138" s="29"/>
      <c r="S138" s="29"/>
      <c r="T138" s="29"/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F138" s="29"/>
      <c r="AG138" s="29"/>
      <c r="AH138" s="29"/>
      <c r="AI138" s="29"/>
      <c r="AJ138" s="29"/>
      <c r="AK138" s="29"/>
      <c r="AL138" s="29"/>
      <c r="AM138" s="29"/>
      <c r="AN138" s="29"/>
      <c r="AO138" s="29"/>
      <c r="AP138" s="29"/>
      <c r="AQ138" s="29"/>
      <c r="AR138" s="29"/>
      <c r="AS138" s="29"/>
      <c r="AT138" s="29"/>
      <c r="AU138" s="29"/>
      <c r="AV138" s="29"/>
      <c r="AW138" s="29"/>
      <c r="AX138" s="29"/>
      <c r="AY138" s="29"/>
      <c r="AZ138" s="29"/>
      <c r="BA138" s="29"/>
      <c r="BB138" s="29"/>
      <c r="BC138" s="29"/>
      <c r="BD138" s="29"/>
      <c r="BE138" s="29"/>
      <c r="BF138" s="29"/>
      <c r="BG138" s="29"/>
      <c r="BH138" s="29"/>
      <c r="BI138" s="29"/>
      <c r="BJ138" s="29"/>
      <c r="BK138" s="29"/>
      <c r="BL138" s="29"/>
      <c r="BM138" s="29"/>
      <c r="BN138" s="29"/>
      <c r="BO138" s="29"/>
      <c r="BP138" s="29"/>
      <c r="BQ138" s="29"/>
      <c r="BR138" s="29"/>
      <c r="BS138" s="29"/>
      <c r="BT138" s="29"/>
      <c r="BU138" s="29"/>
      <c r="BV138" s="29"/>
      <c r="BW138" s="29"/>
      <c r="BX138" s="29"/>
      <c r="BY138" s="29"/>
      <c r="BZ138" s="29"/>
      <c r="CA138" s="29"/>
      <c r="CB138" s="29"/>
      <c r="CC138" s="29"/>
      <c r="CD138" s="29"/>
      <c r="CE138" s="29"/>
      <c r="CF138" s="29"/>
      <c r="CG138" s="29"/>
      <c r="CH138" s="29"/>
      <c r="CI138" s="29"/>
      <c r="CJ138" s="29"/>
      <c r="CK138" s="29"/>
      <c r="CL138" s="29"/>
      <c r="CM138" s="29"/>
      <c r="CN138" s="29"/>
      <c r="CO138" s="29"/>
      <c r="CP138" s="29"/>
      <c r="CQ138" s="29"/>
      <c r="CR138" s="29"/>
      <c r="CS138" s="29"/>
      <c r="CT138" s="29"/>
      <c r="CU138" s="29"/>
      <c r="CV138" s="29"/>
      <c r="CW138" s="29"/>
      <c r="CX138" s="29"/>
      <c r="CY138" s="29"/>
      <c r="CZ138" s="29"/>
      <c r="DA138" s="29"/>
      <c r="DB138" s="29"/>
      <c r="DC138" s="29"/>
      <c r="DD138" s="29"/>
      <c r="DE138" s="29"/>
      <c r="DF138" s="29"/>
      <c r="DG138" s="29"/>
      <c r="DH138" s="29"/>
      <c r="DI138" s="29"/>
      <c r="DJ138" s="29"/>
      <c r="DK138" s="29"/>
      <c r="DL138" s="29"/>
      <c r="DM138" s="29"/>
      <c r="DN138" s="29"/>
      <c r="DO138" s="29"/>
      <c r="DP138" s="29"/>
      <c r="DQ138" s="29"/>
      <c r="DR138" s="29"/>
      <c r="DS138" s="29"/>
      <c r="DT138" s="29"/>
      <c r="DU138" s="29"/>
      <c r="DV138" s="29"/>
      <c r="DW138" s="29"/>
      <c r="DX138" s="29"/>
      <c r="DY138" s="29"/>
      <c r="DZ138" s="29"/>
      <c r="EA138" s="29"/>
      <c r="EB138" s="29"/>
      <c r="EC138" s="29"/>
      <c r="ED138" s="29"/>
      <c r="EE138" s="29"/>
      <c r="EF138" s="29"/>
      <c r="EG138" s="29"/>
      <c r="EH138" s="29"/>
      <c r="EI138" s="29"/>
      <c r="EJ138" s="29"/>
      <c r="EK138" s="29"/>
      <c r="EL138" s="29"/>
      <c r="EM138" s="29"/>
      <c r="EN138" s="29"/>
      <c r="EO138" s="29"/>
      <c r="EP138" s="29"/>
      <c r="EQ138" s="29"/>
      <c r="ER138" s="29"/>
      <c r="ES138" s="29"/>
      <c r="ET138" s="29"/>
      <c r="EU138" s="29"/>
      <c r="EV138" s="29"/>
      <c r="EW138" s="29"/>
      <c r="EX138" s="29"/>
      <c r="EY138" s="29"/>
      <c r="EZ138" s="29"/>
      <c r="FA138" s="29"/>
      <c r="FB138" s="29"/>
      <c r="FC138" s="29"/>
      <c r="FD138" s="29"/>
      <c r="FE138" s="29"/>
      <c r="FF138" s="29"/>
      <c r="FG138" s="29"/>
      <c r="FH138" s="29"/>
      <c r="FI138" s="29"/>
      <c r="FJ138" s="29"/>
      <c r="FK138" s="29"/>
      <c r="FL138" s="29"/>
      <c r="FM138" s="29"/>
      <c r="FN138" s="29"/>
      <c r="FO138" s="29"/>
      <c r="FP138" s="29"/>
      <c r="FQ138" s="29"/>
      <c r="FR138" s="29"/>
      <c r="FS138" s="29"/>
      <c r="FT138" s="29"/>
      <c r="FU138" s="29"/>
      <c r="FV138" s="29"/>
      <c r="FW138" s="29"/>
      <c r="FX138" s="29"/>
      <c r="FY138" s="29"/>
      <c r="FZ138" s="29"/>
      <c r="GA138" s="29"/>
      <c r="GB138" s="29"/>
      <c r="GC138" s="29"/>
      <c r="GD138" s="29"/>
      <c r="GE138" s="29"/>
      <c r="GF138" s="29"/>
      <c r="GG138" s="29"/>
      <c r="GH138" s="29"/>
      <c r="GI138" s="29"/>
      <c r="GJ138" s="29"/>
      <c r="GK138" s="29"/>
      <c r="GL138" s="29"/>
      <c r="GM138" s="29"/>
      <c r="GN138" s="29"/>
      <c r="GO138" s="29"/>
      <c r="GP138" s="29"/>
      <c r="GQ138" s="29"/>
      <c r="GR138" s="29"/>
      <c r="GS138" s="29"/>
      <c r="GT138" s="29"/>
      <c r="GU138" s="29"/>
      <c r="GV138" s="29"/>
      <c r="GW138" s="29"/>
      <c r="GX138" s="29"/>
      <c r="GY138" s="29"/>
      <c r="GZ138" s="29"/>
      <c r="HA138" s="29"/>
      <c r="HB138" s="29"/>
      <c r="HC138" s="29"/>
      <c r="HD138" s="29"/>
      <c r="HE138" s="29"/>
      <c r="HF138" s="29"/>
      <c r="HG138" s="29"/>
      <c r="HH138" s="29"/>
      <c r="HI138" s="29"/>
      <c r="HJ138" s="29"/>
      <c r="HK138" s="29"/>
      <c r="HL138" s="29"/>
      <c r="HM138" s="29"/>
      <c r="HN138" s="29"/>
      <c r="HO138" s="29"/>
      <c r="HP138" s="29"/>
      <c r="HQ138" s="29"/>
      <c r="HR138" s="29"/>
      <c r="HS138" s="29"/>
      <c r="HT138" s="29"/>
      <c r="HU138" s="29"/>
      <c r="HV138" s="29"/>
      <c r="HW138" s="29"/>
      <c r="HX138" s="29"/>
      <c r="HY138" s="29"/>
      <c r="HZ138" s="29"/>
      <c r="IA138" s="29"/>
      <c r="IB138" s="29"/>
      <c r="IC138" s="29"/>
      <c r="ID138" s="29"/>
      <c r="IE138" s="29"/>
      <c r="IF138" s="29"/>
      <c r="IG138" s="29"/>
      <c r="IH138" s="29"/>
      <c r="II138" s="29"/>
      <c r="IJ138" s="29"/>
      <c r="IK138" s="29"/>
      <c r="IL138" s="29"/>
      <c r="IM138" s="29"/>
      <c r="IN138" s="29"/>
      <c r="IO138" s="29"/>
      <c r="IP138" s="29"/>
      <c r="IQ138" s="29"/>
      <c r="IR138" s="29"/>
      <c r="IS138" s="29"/>
      <c r="IT138" s="29"/>
      <c r="IU138" s="29"/>
      <c r="IV138" s="29"/>
      <c r="IW138" s="29"/>
      <c r="IX138" s="29"/>
      <c r="IY138" s="29"/>
      <c r="IZ138" s="29"/>
      <c r="JA138" s="29"/>
      <c r="JB138" s="29"/>
      <c r="JC138" s="29"/>
      <c r="JD138" s="29"/>
      <c r="JE138" s="29"/>
      <c r="JF138" s="29"/>
      <c r="JG138" s="29"/>
      <c r="JH138" s="29"/>
      <c r="JI138" s="29"/>
      <c r="JJ138" s="29"/>
      <c r="JK138" s="29"/>
      <c r="JL138" s="29"/>
      <c r="JM138" s="29"/>
      <c r="JN138" s="29"/>
      <c r="JO138" s="29"/>
      <c r="JP138" s="29"/>
      <c r="JQ138" s="29"/>
      <c r="JR138" s="29"/>
      <c r="JS138" s="29"/>
      <c r="JT138" s="29"/>
      <c r="JU138" s="29"/>
      <c r="JV138" s="29"/>
      <c r="JW138" s="29"/>
      <c r="JX138" s="29"/>
      <c r="JY138" s="29"/>
      <c r="JZ138" s="29"/>
      <c r="KA138" s="29"/>
      <c r="KB138" s="29"/>
      <c r="KC138" s="29"/>
      <c r="KD138" s="29"/>
      <c r="KE138" s="29"/>
      <c r="KF138" s="29"/>
      <c r="KG138" s="29"/>
      <c r="KH138" s="29"/>
      <c r="KI138" s="29"/>
      <c r="KJ138" s="29"/>
      <c r="KK138" s="29"/>
      <c r="KL138" s="29"/>
      <c r="KM138" s="29"/>
      <c r="KN138" s="29"/>
      <c r="KO138" s="29"/>
      <c r="KP138" s="29"/>
      <c r="KQ138" s="29"/>
      <c r="KR138" s="29"/>
      <c r="KS138" s="29"/>
      <c r="KT138" s="29"/>
      <c r="KU138" s="29"/>
      <c r="KV138" s="29"/>
      <c r="KW138" s="29"/>
      <c r="KX138" s="29"/>
      <c r="KY138" s="29"/>
      <c r="KZ138" s="29"/>
      <c r="LA138" s="29"/>
      <c r="LB138" s="29"/>
      <c r="LC138" s="29"/>
      <c r="LD138" s="29"/>
      <c r="LE138" s="29"/>
      <c r="LF138" s="29"/>
      <c r="LG138" s="29"/>
      <c r="LH138" s="29"/>
      <c r="LI138" s="29"/>
      <c r="LJ138" s="29"/>
      <c r="LK138" s="29"/>
      <c r="LL138" s="29"/>
      <c r="LM138" s="29"/>
      <c r="LN138" s="29"/>
      <c r="LO138" s="29"/>
      <c r="LP138" s="29"/>
      <c r="LQ138" s="29"/>
      <c r="LR138" s="29"/>
      <c r="LS138" s="29"/>
      <c r="LT138" s="29"/>
      <c r="LU138" s="29"/>
      <c r="LV138" s="29"/>
      <c r="LW138" s="29"/>
      <c r="LX138" s="29"/>
      <c r="LY138" s="29"/>
      <c r="LZ138" s="29"/>
      <c r="MA138" s="29"/>
      <c r="MB138" s="29"/>
      <c r="MC138" s="29"/>
      <c r="MD138" s="29"/>
      <c r="ME138" s="29"/>
      <c r="MF138" s="29"/>
      <c r="MG138" s="29"/>
      <c r="MH138" s="29"/>
      <c r="MI138" s="29"/>
      <c r="MJ138" s="29"/>
      <c r="MK138" s="29"/>
      <c r="ML138" s="29"/>
      <c r="MM138" s="29"/>
      <c r="MN138" s="29"/>
      <c r="MO138" s="29"/>
      <c r="MP138" s="29"/>
      <c r="MQ138" s="29"/>
      <c r="MR138" s="29"/>
      <c r="MS138" s="29"/>
      <c r="MT138" s="29"/>
      <c r="MU138" s="29"/>
      <c r="MV138" s="29"/>
      <c r="MW138" s="29"/>
      <c r="MX138" s="29"/>
      <c r="MY138" s="29"/>
      <c r="MZ138" s="29"/>
      <c r="NA138" s="29"/>
      <c r="NB138" s="29"/>
      <c r="NC138" s="29"/>
      <c r="ND138" s="29"/>
      <c r="NE138" s="29"/>
      <c r="NF138" s="29"/>
      <c r="NG138" s="29"/>
      <c r="NH138" s="29"/>
      <c r="NI138" s="29"/>
      <c r="NJ138" s="29"/>
      <c r="NK138" s="29"/>
      <c r="NL138" s="29"/>
      <c r="NM138" s="29"/>
      <c r="NN138" s="29"/>
      <c r="NO138" s="29"/>
      <c r="NP138" s="29"/>
      <c r="NQ138" s="29"/>
      <c r="NR138" s="29"/>
      <c r="NS138" s="29"/>
      <c r="NT138" s="29"/>
      <c r="NU138" s="29"/>
      <c r="NV138" s="29"/>
      <c r="NW138" s="29"/>
      <c r="NX138" s="29"/>
      <c r="NY138" s="29"/>
      <c r="NZ138" s="29"/>
      <c r="OA138" s="29"/>
      <c r="OB138" s="29"/>
      <c r="OC138" s="29"/>
      <c r="OD138" s="29"/>
      <c r="OE138" s="29"/>
      <c r="OF138" s="29"/>
      <c r="OG138" s="29"/>
      <c r="OH138" s="29"/>
      <c r="OI138" s="29"/>
      <c r="OJ138" s="29"/>
      <c r="OK138" s="29"/>
      <c r="OL138" s="29"/>
      <c r="OM138" s="29"/>
      <c r="ON138" s="29"/>
      <c r="OO138" s="29"/>
      <c r="OP138" s="29"/>
      <c r="OQ138" s="29"/>
      <c r="OR138" s="29"/>
      <c r="OS138" s="29"/>
      <c r="OT138" s="29"/>
      <c r="OU138" s="29"/>
      <c r="OV138" s="29"/>
      <c r="OW138" s="29"/>
      <c r="OX138" s="29"/>
      <c r="OY138" s="29"/>
      <c r="OZ138" s="29"/>
      <c r="PA138" s="29"/>
      <c r="PB138" s="29"/>
      <c r="PC138" s="29"/>
      <c r="PD138" s="29"/>
      <c r="PE138" s="29"/>
      <c r="PF138" s="29"/>
      <c r="PG138" s="29"/>
      <c r="PH138" s="29"/>
      <c r="PI138" s="29"/>
      <c r="PJ138" s="29"/>
      <c r="PK138" s="29"/>
      <c r="PL138" s="29"/>
      <c r="PM138" s="29"/>
      <c r="PN138" s="29"/>
      <c r="PO138" s="29"/>
      <c r="PP138" s="29"/>
      <c r="PQ138" s="29"/>
      <c r="PR138" s="29"/>
      <c r="PS138" s="29"/>
      <c r="PT138" s="29"/>
      <c r="PU138" s="29"/>
      <c r="PV138" s="29"/>
      <c r="PW138" s="29"/>
      <c r="PX138" s="29"/>
      <c r="PY138" s="29"/>
      <c r="PZ138" s="29"/>
      <c r="QA138" s="29"/>
      <c r="QB138" s="29"/>
      <c r="QC138" s="29"/>
      <c r="QD138" s="29"/>
      <c r="QE138" s="29"/>
      <c r="QF138" s="29"/>
      <c r="QG138" s="29"/>
      <c r="QH138" s="29"/>
      <c r="QI138" s="29"/>
      <c r="QJ138" s="29"/>
      <c r="QK138" s="29"/>
      <c r="QL138" s="29"/>
      <c r="QM138" s="29"/>
      <c r="QN138" s="29"/>
      <c r="QO138" s="29"/>
      <c r="QP138" s="29"/>
      <c r="QQ138" s="29"/>
      <c r="QR138" s="29"/>
      <c r="QS138" s="29"/>
      <c r="QT138" s="29"/>
      <c r="QU138" s="29"/>
      <c r="QV138" s="29"/>
      <c r="QW138" s="29"/>
      <c r="QX138" s="29"/>
      <c r="QY138" s="29"/>
      <c r="QZ138" s="29"/>
      <c r="RA138" s="29"/>
      <c r="RB138" s="29"/>
      <c r="RC138" s="29"/>
      <c r="RD138" s="29"/>
      <c r="RE138" s="29"/>
      <c r="RF138" s="29"/>
      <c r="RG138" s="29"/>
      <c r="RH138" s="29"/>
      <c r="RI138" s="29"/>
      <c r="RJ138" s="29"/>
      <c r="RK138" s="29"/>
      <c r="RL138" s="29"/>
    </row>
    <row r="139" spans="1:480" s="30" customFormat="1" ht="75" customHeight="1" x14ac:dyDescent="0.25">
      <c r="A139" s="34" t="s">
        <v>50</v>
      </c>
      <c r="B139" s="34" t="s">
        <v>57</v>
      </c>
      <c r="C139" s="34" t="s">
        <v>19</v>
      </c>
      <c r="D139" s="103" t="s">
        <v>325</v>
      </c>
      <c r="E139" s="26" t="s">
        <v>52</v>
      </c>
      <c r="F139" s="27" t="s">
        <v>18</v>
      </c>
      <c r="G139" s="28">
        <v>0</v>
      </c>
      <c r="H139" s="90" t="s">
        <v>13</v>
      </c>
      <c r="I139" s="28">
        <v>0.68</v>
      </c>
      <c r="J139" s="28">
        <v>0</v>
      </c>
      <c r="K139" s="28">
        <v>0</v>
      </c>
      <c r="L139" s="28">
        <v>4800</v>
      </c>
      <c r="M139" s="28">
        <v>0</v>
      </c>
      <c r="N139" s="52"/>
      <c r="O139" s="52"/>
      <c r="P139" s="52"/>
      <c r="Q139" s="158"/>
      <c r="R139" s="29"/>
      <c r="S139" s="29"/>
      <c r="T139" s="29"/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F139" s="29"/>
      <c r="AG139" s="29"/>
      <c r="AH139" s="29"/>
      <c r="AI139" s="29"/>
      <c r="AJ139" s="29"/>
      <c r="AK139" s="29"/>
      <c r="AL139" s="29"/>
      <c r="AM139" s="29"/>
      <c r="AN139" s="29"/>
      <c r="AO139" s="29"/>
      <c r="AP139" s="29"/>
      <c r="AQ139" s="29"/>
      <c r="AR139" s="29"/>
      <c r="AS139" s="29"/>
      <c r="AT139" s="29"/>
      <c r="AU139" s="29"/>
      <c r="AV139" s="29"/>
      <c r="AW139" s="29"/>
      <c r="AX139" s="29"/>
      <c r="AY139" s="29"/>
      <c r="AZ139" s="29"/>
      <c r="BA139" s="29"/>
      <c r="BB139" s="29"/>
      <c r="BC139" s="29"/>
      <c r="BD139" s="29"/>
      <c r="BE139" s="29"/>
      <c r="BF139" s="29"/>
      <c r="BG139" s="29"/>
      <c r="BH139" s="29"/>
      <c r="BI139" s="29"/>
      <c r="BJ139" s="29"/>
      <c r="BK139" s="29"/>
      <c r="BL139" s="29"/>
      <c r="BM139" s="29"/>
      <c r="BN139" s="29"/>
      <c r="BO139" s="29"/>
      <c r="BP139" s="29"/>
      <c r="BQ139" s="29"/>
      <c r="BR139" s="29"/>
      <c r="BS139" s="29"/>
      <c r="BT139" s="29"/>
      <c r="BU139" s="29"/>
      <c r="BV139" s="29"/>
      <c r="BW139" s="29"/>
      <c r="BX139" s="29"/>
      <c r="BY139" s="29"/>
      <c r="BZ139" s="29"/>
      <c r="CA139" s="29"/>
      <c r="CB139" s="29"/>
      <c r="CC139" s="29"/>
      <c r="CD139" s="29"/>
      <c r="CE139" s="29"/>
      <c r="CF139" s="29"/>
      <c r="CG139" s="29"/>
      <c r="CH139" s="29"/>
      <c r="CI139" s="29"/>
      <c r="CJ139" s="29"/>
      <c r="CK139" s="29"/>
      <c r="CL139" s="29"/>
      <c r="CM139" s="29"/>
      <c r="CN139" s="29"/>
      <c r="CO139" s="29"/>
      <c r="CP139" s="29"/>
      <c r="CQ139" s="29"/>
      <c r="CR139" s="29"/>
      <c r="CS139" s="29"/>
      <c r="CT139" s="29"/>
      <c r="CU139" s="29"/>
      <c r="CV139" s="29"/>
      <c r="CW139" s="29"/>
      <c r="CX139" s="29"/>
      <c r="CY139" s="29"/>
      <c r="CZ139" s="29"/>
      <c r="DA139" s="29"/>
      <c r="DB139" s="29"/>
      <c r="DC139" s="29"/>
      <c r="DD139" s="29"/>
      <c r="DE139" s="29"/>
      <c r="DF139" s="29"/>
      <c r="DG139" s="29"/>
      <c r="DH139" s="29"/>
      <c r="DI139" s="29"/>
      <c r="DJ139" s="29"/>
      <c r="DK139" s="29"/>
      <c r="DL139" s="29"/>
      <c r="DM139" s="29"/>
      <c r="DN139" s="29"/>
      <c r="DO139" s="29"/>
      <c r="DP139" s="29"/>
      <c r="DQ139" s="29"/>
      <c r="DR139" s="29"/>
      <c r="DS139" s="29"/>
      <c r="DT139" s="29"/>
      <c r="DU139" s="29"/>
      <c r="DV139" s="29"/>
      <c r="DW139" s="29"/>
      <c r="DX139" s="29"/>
      <c r="DY139" s="29"/>
      <c r="DZ139" s="29"/>
      <c r="EA139" s="29"/>
      <c r="EB139" s="29"/>
      <c r="EC139" s="29"/>
      <c r="ED139" s="29"/>
      <c r="EE139" s="29"/>
      <c r="EF139" s="29"/>
      <c r="EG139" s="29"/>
      <c r="EH139" s="29"/>
      <c r="EI139" s="29"/>
      <c r="EJ139" s="29"/>
      <c r="EK139" s="29"/>
      <c r="EL139" s="29"/>
      <c r="EM139" s="29"/>
      <c r="EN139" s="29"/>
      <c r="EO139" s="29"/>
      <c r="EP139" s="29"/>
      <c r="EQ139" s="29"/>
      <c r="ER139" s="29"/>
      <c r="ES139" s="29"/>
      <c r="ET139" s="29"/>
      <c r="EU139" s="29"/>
      <c r="EV139" s="29"/>
      <c r="EW139" s="29"/>
      <c r="EX139" s="29"/>
      <c r="EY139" s="29"/>
      <c r="EZ139" s="29"/>
      <c r="FA139" s="29"/>
      <c r="FB139" s="29"/>
      <c r="FC139" s="29"/>
      <c r="FD139" s="29"/>
      <c r="FE139" s="29"/>
      <c r="FF139" s="29"/>
      <c r="FG139" s="29"/>
      <c r="FH139" s="29"/>
      <c r="FI139" s="29"/>
      <c r="FJ139" s="29"/>
      <c r="FK139" s="29"/>
      <c r="FL139" s="29"/>
      <c r="FM139" s="29"/>
      <c r="FN139" s="29"/>
      <c r="FO139" s="29"/>
      <c r="FP139" s="29"/>
      <c r="FQ139" s="29"/>
      <c r="FR139" s="29"/>
      <c r="FS139" s="29"/>
      <c r="FT139" s="29"/>
      <c r="FU139" s="29"/>
      <c r="FV139" s="29"/>
      <c r="FW139" s="29"/>
      <c r="FX139" s="29"/>
      <c r="FY139" s="29"/>
      <c r="FZ139" s="29"/>
      <c r="GA139" s="29"/>
      <c r="GB139" s="29"/>
      <c r="GC139" s="29"/>
      <c r="GD139" s="29"/>
      <c r="GE139" s="29"/>
      <c r="GF139" s="29"/>
      <c r="GG139" s="29"/>
      <c r="GH139" s="29"/>
      <c r="GI139" s="29"/>
      <c r="GJ139" s="29"/>
      <c r="GK139" s="29"/>
      <c r="GL139" s="29"/>
      <c r="GM139" s="29"/>
      <c r="GN139" s="29"/>
      <c r="GO139" s="29"/>
      <c r="GP139" s="29"/>
      <c r="GQ139" s="29"/>
      <c r="GR139" s="29"/>
      <c r="GS139" s="29"/>
      <c r="GT139" s="29"/>
      <c r="GU139" s="29"/>
      <c r="GV139" s="29"/>
      <c r="GW139" s="29"/>
      <c r="GX139" s="29"/>
      <c r="GY139" s="29"/>
      <c r="GZ139" s="29"/>
      <c r="HA139" s="29"/>
      <c r="HB139" s="29"/>
      <c r="HC139" s="29"/>
      <c r="HD139" s="29"/>
      <c r="HE139" s="29"/>
      <c r="HF139" s="29"/>
      <c r="HG139" s="29"/>
      <c r="HH139" s="29"/>
      <c r="HI139" s="29"/>
      <c r="HJ139" s="29"/>
      <c r="HK139" s="29"/>
      <c r="HL139" s="29"/>
      <c r="HM139" s="29"/>
      <c r="HN139" s="29"/>
      <c r="HO139" s="29"/>
      <c r="HP139" s="29"/>
      <c r="HQ139" s="29"/>
      <c r="HR139" s="29"/>
      <c r="HS139" s="29"/>
      <c r="HT139" s="29"/>
      <c r="HU139" s="29"/>
      <c r="HV139" s="29"/>
      <c r="HW139" s="29"/>
      <c r="HX139" s="29"/>
      <c r="HY139" s="29"/>
      <c r="HZ139" s="29"/>
      <c r="IA139" s="29"/>
      <c r="IB139" s="29"/>
      <c r="IC139" s="29"/>
      <c r="ID139" s="29"/>
      <c r="IE139" s="29"/>
      <c r="IF139" s="29"/>
      <c r="IG139" s="29"/>
      <c r="IH139" s="29"/>
      <c r="II139" s="29"/>
      <c r="IJ139" s="29"/>
      <c r="IK139" s="29"/>
      <c r="IL139" s="29"/>
      <c r="IM139" s="29"/>
      <c r="IN139" s="29"/>
      <c r="IO139" s="29"/>
      <c r="IP139" s="29"/>
      <c r="IQ139" s="29"/>
      <c r="IR139" s="29"/>
      <c r="IS139" s="29"/>
      <c r="IT139" s="29"/>
      <c r="IU139" s="29"/>
      <c r="IV139" s="29"/>
      <c r="IW139" s="29"/>
      <c r="IX139" s="29"/>
      <c r="IY139" s="29"/>
      <c r="IZ139" s="29"/>
      <c r="JA139" s="29"/>
      <c r="JB139" s="29"/>
      <c r="JC139" s="29"/>
      <c r="JD139" s="29"/>
      <c r="JE139" s="29"/>
      <c r="JF139" s="29"/>
      <c r="JG139" s="29"/>
      <c r="JH139" s="29"/>
      <c r="JI139" s="29"/>
      <c r="JJ139" s="29"/>
      <c r="JK139" s="29"/>
      <c r="JL139" s="29"/>
      <c r="JM139" s="29"/>
      <c r="JN139" s="29"/>
      <c r="JO139" s="29"/>
      <c r="JP139" s="29"/>
      <c r="JQ139" s="29"/>
      <c r="JR139" s="29"/>
      <c r="JS139" s="29"/>
      <c r="JT139" s="29"/>
      <c r="JU139" s="29"/>
      <c r="JV139" s="29"/>
      <c r="JW139" s="29"/>
      <c r="JX139" s="29"/>
      <c r="JY139" s="29"/>
      <c r="JZ139" s="29"/>
      <c r="KA139" s="29"/>
      <c r="KB139" s="29"/>
      <c r="KC139" s="29"/>
      <c r="KD139" s="29"/>
      <c r="KE139" s="29"/>
      <c r="KF139" s="29"/>
      <c r="KG139" s="29"/>
      <c r="KH139" s="29"/>
      <c r="KI139" s="29"/>
      <c r="KJ139" s="29"/>
      <c r="KK139" s="29"/>
      <c r="KL139" s="29"/>
      <c r="KM139" s="29"/>
      <c r="KN139" s="29"/>
      <c r="KO139" s="29"/>
      <c r="KP139" s="29"/>
      <c r="KQ139" s="29"/>
      <c r="KR139" s="29"/>
      <c r="KS139" s="29"/>
      <c r="KT139" s="29"/>
      <c r="KU139" s="29"/>
      <c r="KV139" s="29"/>
      <c r="KW139" s="29"/>
      <c r="KX139" s="29"/>
      <c r="KY139" s="29"/>
      <c r="KZ139" s="29"/>
      <c r="LA139" s="29"/>
      <c r="LB139" s="29"/>
      <c r="LC139" s="29"/>
      <c r="LD139" s="29"/>
      <c r="LE139" s="29"/>
      <c r="LF139" s="29"/>
      <c r="LG139" s="29"/>
      <c r="LH139" s="29"/>
      <c r="LI139" s="29"/>
      <c r="LJ139" s="29"/>
      <c r="LK139" s="29"/>
      <c r="LL139" s="29"/>
      <c r="LM139" s="29"/>
      <c r="LN139" s="29"/>
      <c r="LO139" s="29"/>
      <c r="LP139" s="29"/>
      <c r="LQ139" s="29"/>
      <c r="LR139" s="29"/>
      <c r="LS139" s="29"/>
      <c r="LT139" s="29"/>
      <c r="LU139" s="29"/>
      <c r="LV139" s="29"/>
      <c r="LW139" s="29"/>
      <c r="LX139" s="29"/>
      <c r="LY139" s="29"/>
      <c r="LZ139" s="29"/>
      <c r="MA139" s="29"/>
      <c r="MB139" s="29"/>
      <c r="MC139" s="29"/>
      <c r="MD139" s="29"/>
      <c r="ME139" s="29"/>
      <c r="MF139" s="29"/>
      <c r="MG139" s="29"/>
      <c r="MH139" s="29"/>
      <c r="MI139" s="29"/>
      <c r="MJ139" s="29"/>
      <c r="MK139" s="29"/>
      <c r="ML139" s="29"/>
      <c r="MM139" s="29"/>
      <c r="MN139" s="29"/>
      <c r="MO139" s="29"/>
      <c r="MP139" s="29"/>
      <c r="MQ139" s="29"/>
      <c r="MR139" s="29"/>
      <c r="MS139" s="29"/>
      <c r="MT139" s="29"/>
      <c r="MU139" s="29"/>
      <c r="MV139" s="29"/>
      <c r="MW139" s="29"/>
      <c r="MX139" s="29"/>
      <c r="MY139" s="29"/>
      <c r="MZ139" s="29"/>
      <c r="NA139" s="29"/>
      <c r="NB139" s="29"/>
      <c r="NC139" s="29"/>
      <c r="ND139" s="29"/>
      <c r="NE139" s="29"/>
      <c r="NF139" s="29"/>
      <c r="NG139" s="29"/>
      <c r="NH139" s="29"/>
      <c r="NI139" s="29"/>
      <c r="NJ139" s="29"/>
      <c r="NK139" s="29"/>
      <c r="NL139" s="29"/>
      <c r="NM139" s="29"/>
      <c r="NN139" s="29"/>
      <c r="NO139" s="29"/>
      <c r="NP139" s="29"/>
      <c r="NQ139" s="29"/>
      <c r="NR139" s="29"/>
      <c r="NS139" s="29"/>
      <c r="NT139" s="29"/>
      <c r="NU139" s="29"/>
      <c r="NV139" s="29"/>
      <c r="NW139" s="29"/>
      <c r="NX139" s="29"/>
      <c r="NY139" s="29"/>
      <c r="NZ139" s="29"/>
      <c r="OA139" s="29"/>
      <c r="OB139" s="29"/>
      <c r="OC139" s="29"/>
      <c r="OD139" s="29"/>
      <c r="OE139" s="29"/>
      <c r="OF139" s="29"/>
      <c r="OG139" s="29"/>
      <c r="OH139" s="29"/>
      <c r="OI139" s="29"/>
      <c r="OJ139" s="29"/>
      <c r="OK139" s="29"/>
      <c r="OL139" s="29"/>
      <c r="OM139" s="29"/>
      <c r="ON139" s="29"/>
      <c r="OO139" s="29"/>
      <c r="OP139" s="29"/>
      <c r="OQ139" s="29"/>
      <c r="OR139" s="29"/>
      <c r="OS139" s="29"/>
      <c r="OT139" s="29"/>
      <c r="OU139" s="29"/>
      <c r="OV139" s="29"/>
      <c r="OW139" s="29"/>
      <c r="OX139" s="29"/>
      <c r="OY139" s="29"/>
      <c r="OZ139" s="29"/>
      <c r="PA139" s="29"/>
      <c r="PB139" s="29"/>
      <c r="PC139" s="29"/>
      <c r="PD139" s="29"/>
      <c r="PE139" s="29"/>
      <c r="PF139" s="29"/>
      <c r="PG139" s="29"/>
      <c r="PH139" s="29"/>
      <c r="PI139" s="29"/>
      <c r="PJ139" s="29"/>
      <c r="PK139" s="29"/>
      <c r="PL139" s="29"/>
      <c r="PM139" s="29"/>
      <c r="PN139" s="29"/>
      <c r="PO139" s="29"/>
      <c r="PP139" s="29"/>
      <c r="PQ139" s="29"/>
      <c r="PR139" s="29"/>
      <c r="PS139" s="29"/>
      <c r="PT139" s="29"/>
      <c r="PU139" s="29"/>
      <c r="PV139" s="29"/>
      <c r="PW139" s="29"/>
      <c r="PX139" s="29"/>
      <c r="PY139" s="29"/>
      <c r="PZ139" s="29"/>
      <c r="QA139" s="29"/>
      <c r="QB139" s="29"/>
      <c r="QC139" s="29"/>
      <c r="QD139" s="29"/>
      <c r="QE139" s="29"/>
      <c r="QF139" s="29"/>
      <c r="QG139" s="29"/>
      <c r="QH139" s="29"/>
      <c r="QI139" s="29"/>
      <c r="QJ139" s="29"/>
      <c r="QK139" s="29"/>
      <c r="QL139" s="29"/>
      <c r="QM139" s="29"/>
      <c r="QN139" s="29"/>
      <c r="QO139" s="29"/>
      <c r="QP139" s="29"/>
      <c r="QQ139" s="29"/>
      <c r="QR139" s="29"/>
      <c r="QS139" s="29"/>
      <c r="QT139" s="29"/>
      <c r="QU139" s="29"/>
      <c r="QV139" s="29"/>
      <c r="QW139" s="29"/>
      <c r="QX139" s="29"/>
      <c r="QY139" s="29"/>
      <c r="QZ139" s="29"/>
      <c r="RA139" s="29"/>
      <c r="RB139" s="29"/>
      <c r="RC139" s="29"/>
      <c r="RD139" s="29"/>
      <c r="RE139" s="29"/>
      <c r="RF139" s="29"/>
      <c r="RG139" s="29"/>
      <c r="RH139" s="29"/>
      <c r="RI139" s="29"/>
      <c r="RJ139" s="29"/>
      <c r="RK139" s="29"/>
      <c r="RL139" s="29"/>
    </row>
    <row r="140" spans="1:480" s="30" customFormat="1" ht="75" customHeight="1" x14ac:dyDescent="0.25">
      <c r="A140" s="34" t="s">
        <v>50</v>
      </c>
      <c r="B140" s="34" t="s">
        <v>57</v>
      </c>
      <c r="C140" s="34" t="s">
        <v>19</v>
      </c>
      <c r="D140" s="103" t="s">
        <v>326</v>
      </c>
      <c r="E140" s="26" t="s">
        <v>52</v>
      </c>
      <c r="F140" s="27" t="s">
        <v>18</v>
      </c>
      <c r="G140" s="28">
        <v>0</v>
      </c>
      <c r="H140" s="90" t="s">
        <v>13</v>
      </c>
      <c r="I140" s="28">
        <v>0.75</v>
      </c>
      <c r="J140" s="28">
        <v>0</v>
      </c>
      <c r="K140" s="28">
        <v>0</v>
      </c>
      <c r="L140" s="28">
        <v>23000</v>
      </c>
      <c r="M140" s="28">
        <v>0</v>
      </c>
      <c r="N140" s="52"/>
      <c r="O140" s="52"/>
      <c r="P140" s="52"/>
      <c r="Q140" s="158"/>
      <c r="R140" s="29"/>
      <c r="S140" s="29"/>
      <c r="T140" s="29"/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F140" s="29"/>
      <c r="AG140" s="29"/>
      <c r="AH140" s="29"/>
      <c r="AI140" s="29"/>
      <c r="AJ140" s="29"/>
      <c r="AK140" s="29"/>
      <c r="AL140" s="29"/>
      <c r="AM140" s="29"/>
      <c r="AN140" s="29"/>
      <c r="AO140" s="29"/>
      <c r="AP140" s="29"/>
      <c r="AQ140" s="29"/>
      <c r="AR140" s="29"/>
      <c r="AS140" s="29"/>
      <c r="AT140" s="29"/>
      <c r="AU140" s="29"/>
      <c r="AV140" s="29"/>
      <c r="AW140" s="29"/>
      <c r="AX140" s="29"/>
      <c r="AY140" s="29"/>
      <c r="AZ140" s="29"/>
      <c r="BA140" s="29"/>
      <c r="BB140" s="29"/>
      <c r="BC140" s="29"/>
      <c r="BD140" s="29"/>
      <c r="BE140" s="29"/>
      <c r="BF140" s="29"/>
      <c r="BG140" s="29"/>
      <c r="BH140" s="29"/>
      <c r="BI140" s="29"/>
      <c r="BJ140" s="29"/>
      <c r="BK140" s="29"/>
      <c r="BL140" s="29"/>
      <c r="BM140" s="29"/>
      <c r="BN140" s="29"/>
      <c r="BO140" s="29"/>
      <c r="BP140" s="29"/>
      <c r="BQ140" s="29"/>
      <c r="BR140" s="29"/>
      <c r="BS140" s="29"/>
      <c r="BT140" s="29"/>
      <c r="BU140" s="29"/>
      <c r="BV140" s="29"/>
      <c r="BW140" s="29"/>
      <c r="BX140" s="29"/>
      <c r="BY140" s="29"/>
      <c r="BZ140" s="29"/>
      <c r="CA140" s="29"/>
      <c r="CB140" s="29"/>
      <c r="CC140" s="29"/>
      <c r="CD140" s="29"/>
      <c r="CE140" s="29"/>
      <c r="CF140" s="29"/>
      <c r="CG140" s="29"/>
      <c r="CH140" s="29"/>
      <c r="CI140" s="29"/>
      <c r="CJ140" s="29"/>
      <c r="CK140" s="29"/>
      <c r="CL140" s="29"/>
      <c r="CM140" s="29"/>
      <c r="CN140" s="29"/>
      <c r="CO140" s="29"/>
      <c r="CP140" s="29"/>
      <c r="CQ140" s="29"/>
      <c r="CR140" s="29"/>
      <c r="CS140" s="29"/>
      <c r="CT140" s="29"/>
      <c r="CU140" s="29"/>
      <c r="CV140" s="29"/>
      <c r="CW140" s="29"/>
      <c r="CX140" s="29"/>
      <c r="CY140" s="29"/>
      <c r="CZ140" s="29"/>
      <c r="DA140" s="29"/>
      <c r="DB140" s="29"/>
      <c r="DC140" s="29"/>
      <c r="DD140" s="29"/>
      <c r="DE140" s="29"/>
      <c r="DF140" s="29"/>
      <c r="DG140" s="29"/>
      <c r="DH140" s="29"/>
      <c r="DI140" s="29"/>
      <c r="DJ140" s="29"/>
      <c r="DK140" s="29"/>
      <c r="DL140" s="29"/>
      <c r="DM140" s="29"/>
      <c r="DN140" s="29"/>
      <c r="DO140" s="29"/>
      <c r="DP140" s="29"/>
      <c r="DQ140" s="29"/>
      <c r="DR140" s="29"/>
      <c r="DS140" s="29"/>
      <c r="DT140" s="29"/>
      <c r="DU140" s="29"/>
      <c r="DV140" s="29"/>
      <c r="DW140" s="29"/>
      <c r="DX140" s="29"/>
      <c r="DY140" s="29"/>
      <c r="DZ140" s="29"/>
      <c r="EA140" s="29"/>
      <c r="EB140" s="29"/>
      <c r="EC140" s="29"/>
      <c r="ED140" s="29"/>
      <c r="EE140" s="29"/>
      <c r="EF140" s="29"/>
      <c r="EG140" s="29"/>
      <c r="EH140" s="29"/>
      <c r="EI140" s="29"/>
      <c r="EJ140" s="29"/>
      <c r="EK140" s="29"/>
      <c r="EL140" s="29"/>
      <c r="EM140" s="29"/>
      <c r="EN140" s="29"/>
      <c r="EO140" s="29"/>
      <c r="EP140" s="29"/>
      <c r="EQ140" s="29"/>
      <c r="ER140" s="29"/>
      <c r="ES140" s="29"/>
      <c r="ET140" s="29"/>
      <c r="EU140" s="29"/>
      <c r="EV140" s="29"/>
      <c r="EW140" s="29"/>
      <c r="EX140" s="29"/>
      <c r="EY140" s="29"/>
      <c r="EZ140" s="29"/>
      <c r="FA140" s="29"/>
      <c r="FB140" s="29"/>
      <c r="FC140" s="29"/>
      <c r="FD140" s="29"/>
      <c r="FE140" s="29"/>
      <c r="FF140" s="29"/>
      <c r="FG140" s="29"/>
      <c r="FH140" s="29"/>
      <c r="FI140" s="29"/>
      <c r="FJ140" s="29"/>
      <c r="FK140" s="29"/>
      <c r="FL140" s="29"/>
      <c r="FM140" s="29"/>
      <c r="FN140" s="29"/>
      <c r="FO140" s="29"/>
      <c r="FP140" s="29"/>
      <c r="FQ140" s="29"/>
      <c r="FR140" s="29"/>
      <c r="FS140" s="29"/>
      <c r="FT140" s="29"/>
      <c r="FU140" s="29"/>
      <c r="FV140" s="29"/>
      <c r="FW140" s="29"/>
      <c r="FX140" s="29"/>
      <c r="FY140" s="29"/>
      <c r="FZ140" s="29"/>
      <c r="GA140" s="29"/>
      <c r="GB140" s="29"/>
      <c r="GC140" s="29"/>
      <c r="GD140" s="29"/>
      <c r="GE140" s="29"/>
      <c r="GF140" s="29"/>
      <c r="GG140" s="29"/>
      <c r="GH140" s="29"/>
      <c r="GI140" s="29"/>
      <c r="GJ140" s="29"/>
      <c r="GK140" s="29"/>
      <c r="GL140" s="29"/>
      <c r="GM140" s="29"/>
      <c r="GN140" s="29"/>
      <c r="GO140" s="29"/>
      <c r="GP140" s="29"/>
      <c r="GQ140" s="29"/>
      <c r="GR140" s="29"/>
      <c r="GS140" s="29"/>
      <c r="GT140" s="29"/>
      <c r="GU140" s="29"/>
      <c r="GV140" s="29"/>
      <c r="GW140" s="29"/>
      <c r="GX140" s="29"/>
      <c r="GY140" s="29"/>
      <c r="GZ140" s="29"/>
      <c r="HA140" s="29"/>
      <c r="HB140" s="29"/>
      <c r="HC140" s="29"/>
      <c r="HD140" s="29"/>
      <c r="HE140" s="29"/>
      <c r="HF140" s="29"/>
      <c r="HG140" s="29"/>
      <c r="HH140" s="29"/>
      <c r="HI140" s="29"/>
      <c r="HJ140" s="29"/>
      <c r="HK140" s="29"/>
      <c r="HL140" s="29"/>
      <c r="HM140" s="29"/>
      <c r="HN140" s="29"/>
      <c r="HO140" s="29"/>
      <c r="HP140" s="29"/>
      <c r="HQ140" s="29"/>
      <c r="HR140" s="29"/>
      <c r="HS140" s="29"/>
      <c r="HT140" s="29"/>
      <c r="HU140" s="29"/>
      <c r="HV140" s="29"/>
      <c r="HW140" s="29"/>
      <c r="HX140" s="29"/>
      <c r="HY140" s="29"/>
      <c r="HZ140" s="29"/>
      <c r="IA140" s="29"/>
      <c r="IB140" s="29"/>
      <c r="IC140" s="29"/>
      <c r="ID140" s="29"/>
      <c r="IE140" s="29"/>
      <c r="IF140" s="29"/>
      <c r="IG140" s="29"/>
      <c r="IH140" s="29"/>
      <c r="II140" s="29"/>
      <c r="IJ140" s="29"/>
      <c r="IK140" s="29"/>
      <c r="IL140" s="29"/>
      <c r="IM140" s="29"/>
      <c r="IN140" s="29"/>
      <c r="IO140" s="29"/>
      <c r="IP140" s="29"/>
      <c r="IQ140" s="29"/>
      <c r="IR140" s="29"/>
      <c r="IS140" s="29"/>
      <c r="IT140" s="29"/>
      <c r="IU140" s="29"/>
      <c r="IV140" s="29"/>
      <c r="IW140" s="29"/>
      <c r="IX140" s="29"/>
      <c r="IY140" s="29"/>
      <c r="IZ140" s="29"/>
      <c r="JA140" s="29"/>
      <c r="JB140" s="29"/>
      <c r="JC140" s="29"/>
      <c r="JD140" s="29"/>
      <c r="JE140" s="29"/>
      <c r="JF140" s="29"/>
      <c r="JG140" s="29"/>
      <c r="JH140" s="29"/>
      <c r="JI140" s="29"/>
      <c r="JJ140" s="29"/>
      <c r="JK140" s="29"/>
      <c r="JL140" s="29"/>
      <c r="JM140" s="29"/>
      <c r="JN140" s="29"/>
      <c r="JO140" s="29"/>
      <c r="JP140" s="29"/>
      <c r="JQ140" s="29"/>
      <c r="JR140" s="29"/>
      <c r="JS140" s="29"/>
      <c r="JT140" s="29"/>
      <c r="JU140" s="29"/>
      <c r="JV140" s="29"/>
      <c r="JW140" s="29"/>
      <c r="JX140" s="29"/>
      <c r="JY140" s="29"/>
      <c r="JZ140" s="29"/>
      <c r="KA140" s="29"/>
      <c r="KB140" s="29"/>
      <c r="KC140" s="29"/>
      <c r="KD140" s="29"/>
      <c r="KE140" s="29"/>
      <c r="KF140" s="29"/>
      <c r="KG140" s="29"/>
      <c r="KH140" s="29"/>
      <c r="KI140" s="29"/>
      <c r="KJ140" s="29"/>
      <c r="KK140" s="29"/>
      <c r="KL140" s="29"/>
      <c r="KM140" s="29"/>
      <c r="KN140" s="29"/>
      <c r="KO140" s="29"/>
      <c r="KP140" s="29"/>
      <c r="KQ140" s="29"/>
      <c r="KR140" s="29"/>
      <c r="KS140" s="29"/>
      <c r="KT140" s="29"/>
      <c r="KU140" s="29"/>
      <c r="KV140" s="29"/>
      <c r="KW140" s="29"/>
      <c r="KX140" s="29"/>
      <c r="KY140" s="29"/>
      <c r="KZ140" s="29"/>
      <c r="LA140" s="29"/>
      <c r="LB140" s="29"/>
      <c r="LC140" s="29"/>
      <c r="LD140" s="29"/>
      <c r="LE140" s="29"/>
      <c r="LF140" s="29"/>
      <c r="LG140" s="29"/>
      <c r="LH140" s="29"/>
      <c r="LI140" s="29"/>
      <c r="LJ140" s="29"/>
      <c r="LK140" s="29"/>
      <c r="LL140" s="29"/>
      <c r="LM140" s="29"/>
      <c r="LN140" s="29"/>
      <c r="LO140" s="29"/>
      <c r="LP140" s="29"/>
      <c r="LQ140" s="29"/>
      <c r="LR140" s="29"/>
      <c r="LS140" s="29"/>
      <c r="LT140" s="29"/>
      <c r="LU140" s="29"/>
      <c r="LV140" s="29"/>
      <c r="LW140" s="29"/>
      <c r="LX140" s="29"/>
      <c r="LY140" s="29"/>
      <c r="LZ140" s="29"/>
      <c r="MA140" s="29"/>
      <c r="MB140" s="29"/>
      <c r="MC140" s="29"/>
      <c r="MD140" s="29"/>
      <c r="ME140" s="29"/>
      <c r="MF140" s="29"/>
      <c r="MG140" s="29"/>
      <c r="MH140" s="29"/>
      <c r="MI140" s="29"/>
      <c r="MJ140" s="29"/>
      <c r="MK140" s="29"/>
      <c r="ML140" s="29"/>
      <c r="MM140" s="29"/>
      <c r="MN140" s="29"/>
      <c r="MO140" s="29"/>
      <c r="MP140" s="29"/>
      <c r="MQ140" s="29"/>
      <c r="MR140" s="29"/>
      <c r="MS140" s="29"/>
      <c r="MT140" s="29"/>
      <c r="MU140" s="29"/>
      <c r="MV140" s="29"/>
      <c r="MW140" s="29"/>
      <c r="MX140" s="29"/>
      <c r="MY140" s="29"/>
      <c r="MZ140" s="29"/>
      <c r="NA140" s="29"/>
      <c r="NB140" s="29"/>
      <c r="NC140" s="29"/>
      <c r="ND140" s="29"/>
      <c r="NE140" s="29"/>
      <c r="NF140" s="29"/>
      <c r="NG140" s="29"/>
      <c r="NH140" s="29"/>
      <c r="NI140" s="29"/>
      <c r="NJ140" s="29"/>
      <c r="NK140" s="29"/>
      <c r="NL140" s="29"/>
      <c r="NM140" s="29"/>
      <c r="NN140" s="29"/>
      <c r="NO140" s="29"/>
      <c r="NP140" s="29"/>
      <c r="NQ140" s="29"/>
      <c r="NR140" s="29"/>
      <c r="NS140" s="29"/>
      <c r="NT140" s="29"/>
      <c r="NU140" s="29"/>
      <c r="NV140" s="29"/>
      <c r="NW140" s="29"/>
      <c r="NX140" s="29"/>
      <c r="NY140" s="29"/>
      <c r="NZ140" s="29"/>
      <c r="OA140" s="29"/>
      <c r="OB140" s="29"/>
      <c r="OC140" s="29"/>
      <c r="OD140" s="29"/>
      <c r="OE140" s="29"/>
      <c r="OF140" s="29"/>
      <c r="OG140" s="29"/>
      <c r="OH140" s="29"/>
      <c r="OI140" s="29"/>
      <c r="OJ140" s="29"/>
      <c r="OK140" s="29"/>
      <c r="OL140" s="29"/>
      <c r="OM140" s="29"/>
      <c r="ON140" s="29"/>
      <c r="OO140" s="29"/>
      <c r="OP140" s="29"/>
      <c r="OQ140" s="29"/>
      <c r="OR140" s="29"/>
      <c r="OS140" s="29"/>
      <c r="OT140" s="29"/>
      <c r="OU140" s="29"/>
      <c r="OV140" s="29"/>
      <c r="OW140" s="29"/>
      <c r="OX140" s="29"/>
      <c r="OY140" s="29"/>
      <c r="OZ140" s="29"/>
      <c r="PA140" s="29"/>
      <c r="PB140" s="29"/>
      <c r="PC140" s="29"/>
      <c r="PD140" s="29"/>
      <c r="PE140" s="29"/>
      <c r="PF140" s="29"/>
      <c r="PG140" s="29"/>
      <c r="PH140" s="29"/>
      <c r="PI140" s="29"/>
      <c r="PJ140" s="29"/>
      <c r="PK140" s="29"/>
      <c r="PL140" s="29"/>
      <c r="PM140" s="29"/>
      <c r="PN140" s="29"/>
      <c r="PO140" s="29"/>
      <c r="PP140" s="29"/>
      <c r="PQ140" s="29"/>
      <c r="PR140" s="29"/>
      <c r="PS140" s="29"/>
      <c r="PT140" s="29"/>
      <c r="PU140" s="29"/>
      <c r="PV140" s="29"/>
      <c r="PW140" s="29"/>
      <c r="PX140" s="29"/>
      <c r="PY140" s="29"/>
      <c r="PZ140" s="29"/>
      <c r="QA140" s="29"/>
      <c r="QB140" s="29"/>
      <c r="QC140" s="29"/>
      <c r="QD140" s="29"/>
      <c r="QE140" s="29"/>
      <c r="QF140" s="29"/>
      <c r="QG140" s="29"/>
      <c r="QH140" s="29"/>
      <c r="QI140" s="29"/>
      <c r="QJ140" s="29"/>
      <c r="QK140" s="29"/>
      <c r="QL140" s="29"/>
      <c r="QM140" s="29"/>
      <c r="QN140" s="29"/>
      <c r="QO140" s="29"/>
      <c r="QP140" s="29"/>
      <c r="QQ140" s="29"/>
      <c r="QR140" s="29"/>
      <c r="QS140" s="29"/>
      <c r="QT140" s="29"/>
      <c r="QU140" s="29"/>
      <c r="QV140" s="29"/>
      <c r="QW140" s="29"/>
      <c r="QX140" s="29"/>
      <c r="QY140" s="29"/>
      <c r="QZ140" s="29"/>
      <c r="RA140" s="29"/>
      <c r="RB140" s="29"/>
      <c r="RC140" s="29"/>
      <c r="RD140" s="29"/>
      <c r="RE140" s="29"/>
      <c r="RF140" s="29"/>
      <c r="RG140" s="29"/>
      <c r="RH140" s="29"/>
      <c r="RI140" s="29"/>
      <c r="RJ140" s="29"/>
      <c r="RK140" s="29"/>
      <c r="RL140" s="29"/>
    </row>
    <row r="141" spans="1:480" s="30" customFormat="1" ht="75" customHeight="1" x14ac:dyDescent="0.25">
      <c r="A141" s="34" t="s">
        <v>50</v>
      </c>
      <c r="B141" s="34" t="s">
        <v>57</v>
      </c>
      <c r="C141" s="34" t="s">
        <v>19</v>
      </c>
      <c r="D141" s="103" t="s">
        <v>327</v>
      </c>
      <c r="E141" s="26" t="s">
        <v>52</v>
      </c>
      <c r="F141" s="27" t="s">
        <v>18</v>
      </c>
      <c r="G141" s="28">
        <v>0</v>
      </c>
      <c r="H141" s="90" t="s">
        <v>13</v>
      </c>
      <c r="I141" s="28">
        <v>0.14000000000000001</v>
      </c>
      <c r="J141" s="28">
        <v>0</v>
      </c>
      <c r="K141" s="28">
        <v>0</v>
      </c>
      <c r="L141" s="242">
        <v>4222.92</v>
      </c>
      <c r="M141" s="28">
        <v>0</v>
      </c>
      <c r="N141" s="52"/>
      <c r="O141" s="52"/>
      <c r="P141" s="52"/>
      <c r="Q141" s="158"/>
      <c r="R141" s="29"/>
      <c r="S141" s="29"/>
      <c r="T141" s="29"/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F141" s="29"/>
      <c r="AG141" s="29"/>
      <c r="AH141" s="29"/>
      <c r="AI141" s="29"/>
      <c r="AJ141" s="29"/>
      <c r="AK141" s="29"/>
      <c r="AL141" s="29"/>
      <c r="AM141" s="29"/>
      <c r="AN141" s="29"/>
      <c r="AO141" s="29"/>
      <c r="AP141" s="29"/>
      <c r="AQ141" s="29"/>
      <c r="AR141" s="29"/>
      <c r="AS141" s="29"/>
      <c r="AT141" s="29"/>
      <c r="AU141" s="29"/>
      <c r="AV141" s="29"/>
      <c r="AW141" s="29"/>
      <c r="AX141" s="29"/>
      <c r="AY141" s="29"/>
      <c r="AZ141" s="29"/>
      <c r="BA141" s="29"/>
      <c r="BB141" s="29"/>
      <c r="BC141" s="29"/>
      <c r="BD141" s="29"/>
      <c r="BE141" s="29"/>
      <c r="BF141" s="29"/>
      <c r="BG141" s="29"/>
      <c r="BH141" s="29"/>
      <c r="BI141" s="29"/>
      <c r="BJ141" s="29"/>
      <c r="BK141" s="29"/>
      <c r="BL141" s="29"/>
      <c r="BM141" s="29"/>
      <c r="BN141" s="29"/>
      <c r="BO141" s="29"/>
      <c r="BP141" s="29"/>
      <c r="BQ141" s="29"/>
      <c r="BR141" s="29"/>
      <c r="BS141" s="29"/>
      <c r="BT141" s="29"/>
      <c r="BU141" s="29"/>
      <c r="BV141" s="29"/>
      <c r="BW141" s="29"/>
      <c r="BX141" s="29"/>
      <c r="BY141" s="29"/>
      <c r="BZ141" s="29"/>
      <c r="CA141" s="29"/>
      <c r="CB141" s="29"/>
      <c r="CC141" s="29"/>
      <c r="CD141" s="29"/>
      <c r="CE141" s="29"/>
      <c r="CF141" s="29"/>
      <c r="CG141" s="29"/>
      <c r="CH141" s="29"/>
      <c r="CI141" s="29"/>
      <c r="CJ141" s="29"/>
      <c r="CK141" s="29"/>
      <c r="CL141" s="29"/>
      <c r="CM141" s="29"/>
      <c r="CN141" s="29"/>
      <c r="CO141" s="29"/>
      <c r="CP141" s="29"/>
      <c r="CQ141" s="29"/>
      <c r="CR141" s="29"/>
      <c r="CS141" s="29"/>
      <c r="CT141" s="29"/>
      <c r="CU141" s="29"/>
      <c r="CV141" s="29"/>
      <c r="CW141" s="29"/>
      <c r="CX141" s="29"/>
      <c r="CY141" s="29"/>
      <c r="CZ141" s="29"/>
      <c r="DA141" s="29"/>
      <c r="DB141" s="29"/>
      <c r="DC141" s="29"/>
      <c r="DD141" s="29"/>
      <c r="DE141" s="29"/>
      <c r="DF141" s="29"/>
      <c r="DG141" s="29"/>
      <c r="DH141" s="29"/>
      <c r="DI141" s="29"/>
      <c r="DJ141" s="29"/>
      <c r="DK141" s="29"/>
      <c r="DL141" s="29"/>
      <c r="DM141" s="29"/>
      <c r="DN141" s="29"/>
      <c r="DO141" s="29"/>
      <c r="DP141" s="29"/>
      <c r="DQ141" s="29"/>
      <c r="DR141" s="29"/>
      <c r="DS141" s="29"/>
      <c r="DT141" s="29"/>
      <c r="DU141" s="29"/>
      <c r="DV141" s="29"/>
      <c r="DW141" s="29"/>
      <c r="DX141" s="29"/>
      <c r="DY141" s="29"/>
      <c r="DZ141" s="29"/>
      <c r="EA141" s="29"/>
      <c r="EB141" s="29"/>
      <c r="EC141" s="29"/>
      <c r="ED141" s="29"/>
      <c r="EE141" s="29"/>
      <c r="EF141" s="29"/>
      <c r="EG141" s="29"/>
      <c r="EH141" s="29"/>
      <c r="EI141" s="29"/>
      <c r="EJ141" s="29"/>
      <c r="EK141" s="29"/>
      <c r="EL141" s="29"/>
      <c r="EM141" s="29"/>
      <c r="EN141" s="29"/>
      <c r="EO141" s="29"/>
      <c r="EP141" s="29"/>
      <c r="EQ141" s="29"/>
      <c r="ER141" s="29"/>
      <c r="ES141" s="29"/>
      <c r="ET141" s="29"/>
      <c r="EU141" s="29"/>
      <c r="EV141" s="29"/>
      <c r="EW141" s="29"/>
      <c r="EX141" s="29"/>
      <c r="EY141" s="29"/>
      <c r="EZ141" s="29"/>
      <c r="FA141" s="29"/>
      <c r="FB141" s="29"/>
      <c r="FC141" s="29"/>
      <c r="FD141" s="29"/>
      <c r="FE141" s="29"/>
      <c r="FF141" s="29"/>
      <c r="FG141" s="29"/>
      <c r="FH141" s="29"/>
      <c r="FI141" s="29"/>
      <c r="FJ141" s="29"/>
      <c r="FK141" s="29"/>
      <c r="FL141" s="29"/>
      <c r="FM141" s="29"/>
      <c r="FN141" s="29"/>
      <c r="FO141" s="29"/>
      <c r="FP141" s="29"/>
      <c r="FQ141" s="29"/>
      <c r="FR141" s="29"/>
      <c r="FS141" s="29"/>
      <c r="FT141" s="29"/>
      <c r="FU141" s="29"/>
      <c r="FV141" s="29"/>
      <c r="FW141" s="29"/>
      <c r="FX141" s="29"/>
      <c r="FY141" s="29"/>
      <c r="FZ141" s="29"/>
      <c r="GA141" s="29"/>
      <c r="GB141" s="29"/>
      <c r="GC141" s="29"/>
      <c r="GD141" s="29"/>
      <c r="GE141" s="29"/>
      <c r="GF141" s="29"/>
      <c r="GG141" s="29"/>
      <c r="GH141" s="29"/>
      <c r="GI141" s="29"/>
      <c r="GJ141" s="29"/>
      <c r="GK141" s="29"/>
      <c r="GL141" s="29"/>
      <c r="GM141" s="29"/>
      <c r="GN141" s="29"/>
      <c r="GO141" s="29"/>
      <c r="GP141" s="29"/>
      <c r="GQ141" s="29"/>
      <c r="GR141" s="29"/>
      <c r="GS141" s="29"/>
      <c r="GT141" s="29"/>
      <c r="GU141" s="29"/>
      <c r="GV141" s="29"/>
      <c r="GW141" s="29"/>
      <c r="GX141" s="29"/>
      <c r="GY141" s="29"/>
      <c r="GZ141" s="29"/>
      <c r="HA141" s="29"/>
      <c r="HB141" s="29"/>
      <c r="HC141" s="29"/>
      <c r="HD141" s="29"/>
      <c r="HE141" s="29"/>
      <c r="HF141" s="29"/>
      <c r="HG141" s="29"/>
      <c r="HH141" s="29"/>
      <c r="HI141" s="29"/>
      <c r="HJ141" s="29"/>
      <c r="HK141" s="29"/>
      <c r="HL141" s="29"/>
      <c r="HM141" s="29"/>
      <c r="HN141" s="29"/>
      <c r="HO141" s="29"/>
      <c r="HP141" s="29"/>
      <c r="HQ141" s="29"/>
      <c r="HR141" s="29"/>
      <c r="HS141" s="29"/>
      <c r="HT141" s="29"/>
      <c r="HU141" s="29"/>
      <c r="HV141" s="29"/>
      <c r="HW141" s="29"/>
      <c r="HX141" s="29"/>
      <c r="HY141" s="29"/>
      <c r="HZ141" s="29"/>
      <c r="IA141" s="29"/>
      <c r="IB141" s="29"/>
      <c r="IC141" s="29"/>
      <c r="ID141" s="29"/>
      <c r="IE141" s="29"/>
      <c r="IF141" s="29"/>
      <c r="IG141" s="29"/>
      <c r="IH141" s="29"/>
      <c r="II141" s="29"/>
      <c r="IJ141" s="29"/>
      <c r="IK141" s="29"/>
      <c r="IL141" s="29"/>
      <c r="IM141" s="29"/>
      <c r="IN141" s="29"/>
      <c r="IO141" s="29"/>
      <c r="IP141" s="29"/>
      <c r="IQ141" s="29"/>
      <c r="IR141" s="29"/>
      <c r="IS141" s="29"/>
      <c r="IT141" s="29"/>
      <c r="IU141" s="29"/>
      <c r="IV141" s="29"/>
      <c r="IW141" s="29"/>
      <c r="IX141" s="29"/>
      <c r="IY141" s="29"/>
      <c r="IZ141" s="29"/>
      <c r="JA141" s="29"/>
      <c r="JB141" s="29"/>
      <c r="JC141" s="29"/>
      <c r="JD141" s="29"/>
      <c r="JE141" s="29"/>
      <c r="JF141" s="29"/>
      <c r="JG141" s="29"/>
      <c r="JH141" s="29"/>
      <c r="JI141" s="29"/>
      <c r="JJ141" s="29"/>
      <c r="JK141" s="29"/>
      <c r="JL141" s="29"/>
      <c r="JM141" s="29"/>
      <c r="JN141" s="29"/>
      <c r="JO141" s="29"/>
      <c r="JP141" s="29"/>
      <c r="JQ141" s="29"/>
      <c r="JR141" s="29"/>
      <c r="JS141" s="29"/>
      <c r="JT141" s="29"/>
      <c r="JU141" s="29"/>
      <c r="JV141" s="29"/>
      <c r="JW141" s="29"/>
      <c r="JX141" s="29"/>
      <c r="JY141" s="29"/>
      <c r="JZ141" s="29"/>
      <c r="KA141" s="29"/>
      <c r="KB141" s="29"/>
      <c r="KC141" s="29"/>
      <c r="KD141" s="29"/>
      <c r="KE141" s="29"/>
      <c r="KF141" s="29"/>
      <c r="KG141" s="29"/>
      <c r="KH141" s="29"/>
      <c r="KI141" s="29"/>
      <c r="KJ141" s="29"/>
      <c r="KK141" s="29"/>
      <c r="KL141" s="29"/>
      <c r="KM141" s="29"/>
      <c r="KN141" s="29"/>
      <c r="KO141" s="29"/>
      <c r="KP141" s="29"/>
      <c r="KQ141" s="29"/>
      <c r="KR141" s="29"/>
      <c r="KS141" s="29"/>
      <c r="KT141" s="29"/>
      <c r="KU141" s="29"/>
      <c r="KV141" s="29"/>
      <c r="KW141" s="29"/>
      <c r="KX141" s="29"/>
      <c r="KY141" s="29"/>
      <c r="KZ141" s="29"/>
      <c r="LA141" s="29"/>
      <c r="LB141" s="29"/>
      <c r="LC141" s="29"/>
      <c r="LD141" s="29"/>
      <c r="LE141" s="29"/>
      <c r="LF141" s="29"/>
      <c r="LG141" s="29"/>
      <c r="LH141" s="29"/>
      <c r="LI141" s="29"/>
      <c r="LJ141" s="29"/>
      <c r="LK141" s="29"/>
      <c r="LL141" s="29"/>
      <c r="LM141" s="29"/>
      <c r="LN141" s="29"/>
      <c r="LO141" s="29"/>
      <c r="LP141" s="29"/>
      <c r="LQ141" s="29"/>
      <c r="LR141" s="29"/>
      <c r="LS141" s="29"/>
      <c r="LT141" s="29"/>
      <c r="LU141" s="29"/>
      <c r="LV141" s="29"/>
      <c r="LW141" s="29"/>
      <c r="LX141" s="29"/>
      <c r="LY141" s="29"/>
      <c r="LZ141" s="29"/>
      <c r="MA141" s="29"/>
      <c r="MB141" s="29"/>
      <c r="MC141" s="29"/>
      <c r="MD141" s="29"/>
      <c r="ME141" s="29"/>
      <c r="MF141" s="29"/>
      <c r="MG141" s="29"/>
      <c r="MH141" s="29"/>
      <c r="MI141" s="29"/>
      <c r="MJ141" s="29"/>
      <c r="MK141" s="29"/>
      <c r="ML141" s="29"/>
      <c r="MM141" s="29"/>
      <c r="MN141" s="29"/>
      <c r="MO141" s="29"/>
      <c r="MP141" s="29"/>
      <c r="MQ141" s="29"/>
      <c r="MR141" s="29"/>
      <c r="MS141" s="29"/>
      <c r="MT141" s="29"/>
      <c r="MU141" s="29"/>
      <c r="MV141" s="29"/>
      <c r="MW141" s="29"/>
      <c r="MX141" s="29"/>
      <c r="MY141" s="29"/>
      <c r="MZ141" s="29"/>
      <c r="NA141" s="29"/>
      <c r="NB141" s="29"/>
      <c r="NC141" s="29"/>
      <c r="ND141" s="29"/>
      <c r="NE141" s="29"/>
      <c r="NF141" s="29"/>
      <c r="NG141" s="29"/>
      <c r="NH141" s="29"/>
      <c r="NI141" s="29"/>
      <c r="NJ141" s="29"/>
      <c r="NK141" s="29"/>
      <c r="NL141" s="29"/>
      <c r="NM141" s="29"/>
      <c r="NN141" s="29"/>
      <c r="NO141" s="29"/>
      <c r="NP141" s="29"/>
      <c r="NQ141" s="29"/>
      <c r="NR141" s="29"/>
      <c r="NS141" s="29"/>
      <c r="NT141" s="29"/>
      <c r="NU141" s="29"/>
      <c r="NV141" s="29"/>
      <c r="NW141" s="29"/>
      <c r="NX141" s="29"/>
      <c r="NY141" s="29"/>
      <c r="NZ141" s="29"/>
      <c r="OA141" s="29"/>
      <c r="OB141" s="29"/>
      <c r="OC141" s="29"/>
      <c r="OD141" s="29"/>
      <c r="OE141" s="29"/>
      <c r="OF141" s="29"/>
      <c r="OG141" s="29"/>
      <c r="OH141" s="29"/>
      <c r="OI141" s="29"/>
      <c r="OJ141" s="29"/>
      <c r="OK141" s="29"/>
      <c r="OL141" s="29"/>
      <c r="OM141" s="29"/>
      <c r="ON141" s="29"/>
      <c r="OO141" s="29"/>
      <c r="OP141" s="29"/>
      <c r="OQ141" s="29"/>
      <c r="OR141" s="29"/>
      <c r="OS141" s="29"/>
      <c r="OT141" s="29"/>
      <c r="OU141" s="29"/>
      <c r="OV141" s="29"/>
      <c r="OW141" s="29"/>
      <c r="OX141" s="29"/>
      <c r="OY141" s="29"/>
      <c r="OZ141" s="29"/>
      <c r="PA141" s="29"/>
      <c r="PB141" s="29"/>
      <c r="PC141" s="29"/>
      <c r="PD141" s="29"/>
      <c r="PE141" s="29"/>
      <c r="PF141" s="29"/>
      <c r="PG141" s="29"/>
      <c r="PH141" s="29"/>
      <c r="PI141" s="29"/>
      <c r="PJ141" s="29"/>
      <c r="PK141" s="29"/>
      <c r="PL141" s="29"/>
      <c r="PM141" s="29"/>
      <c r="PN141" s="29"/>
      <c r="PO141" s="29"/>
      <c r="PP141" s="29"/>
      <c r="PQ141" s="29"/>
      <c r="PR141" s="29"/>
      <c r="PS141" s="29"/>
      <c r="PT141" s="29"/>
      <c r="PU141" s="29"/>
      <c r="PV141" s="29"/>
      <c r="PW141" s="29"/>
      <c r="PX141" s="29"/>
      <c r="PY141" s="29"/>
      <c r="PZ141" s="29"/>
      <c r="QA141" s="29"/>
      <c r="QB141" s="29"/>
      <c r="QC141" s="29"/>
      <c r="QD141" s="29"/>
      <c r="QE141" s="29"/>
      <c r="QF141" s="29"/>
      <c r="QG141" s="29"/>
      <c r="QH141" s="29"/>
      <c r="QI141" s="29"/>
      <c r="QJ141" s="29"/>
      <c r="QK141" s="29"/>
      <c r="QL141" s="29"/>
      <c r="QM141" s="29"/>
      <c r="QN141" s="29"/>
      <c r="QO141" s="29"/>
      <c r="QP141" s="29"/>
      <c r="QQ141" s="29"/>
      <c r="QR141" s="29"/>
      <c r="QS141" s="29"/>
      <c r="QT141" s="29"/>
      <c r="QU141" s="29"/>
      <c r="QV141" s="29"/>
      <c r="QW141" s="29"/>
      <c r="QX141" s="29"/>
      <c r="QY141" s="29"/>
      <c r="QZ141" s="29"/>
      <c r="RA141" s="29"/>
      <c r="RB141" s="29"/>
      <c r="RC141" s="29"/>
      <c r="RD141" s="29"/>
      <c r="RE141" s="29"/>
      <c r="RF141" s="29"/>
      <c r="RG141" s="29"/>
      <c r="RH141" s="29"/>
      <c r="RI141" s="29"/>
      <c r="RJ141" s="29"/>
      <c r="RK141" s="29"/>
      <c r="RL141" s="29"/>
    </row>
    <row r="142" spans="1:480" s="30" customFormat="1" ht="75" customHeight="1" x14ac:dyDescent="0.25">
      <c r="A142" s="34" t="s">
        <v>50</v>
      </c>
      <c r="B142" s="34" t="s">
        <v>57</v>
      </c>
      <c r="C142" s="34" t="s">
        <v>19</v>
      </c>
      <c r="D142" s="103" t="s">
        <v>328</v>
      </c>
      <c r="E142" s="26" t="s">
        <v>52</v>
      </c>
      <c r="F142" s="27" t="s">
        <v>18</v>
      </c>
      <c r="G142" s="28">
        <v>0</v>
      </c>
      <c r="H142" s="90" t="s">
        <v>13</v>
      </c>
      <c r="I142" s="28">
        <v>0.38</v>
      </c>
      <c r="J142" s="28">
        <v>0</v>
      </c>
      <c r="K142" s="28">
        <v>0</v>
      </c>
      <c r="L142" s="242">
        <v>10699.05</v>
      </c>
      <c r="M142" s="28">
        <v>0</v>
      </c>
      <c r="N142" s="52"/>
      <c r="O142" s="52"/>
      <c r="P142" s="52"/>
      <c r="Q142" s="158"/>
      <c r="R142" s="29"/>
      <c r="S142" s="29"/>
      <c r="T142" s="29"/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F142" s="29"/>
      <c r="AG142" s="29"/>
      <c r="AH142" s="29"/>
      <c r="AI142" s="29"/>
      <c r="AJ142" s="29"/>
      <c r="AK142" s="29"/>
      <c r="AL142" s="29"/>
      <c r="AM142" s="29"/>
      <c r="AN142" s="29"/>
      <c r="AO142" s="29"/>
      <c r="AP142" s="29"/>
      <c r="AQ142" s="29"/>
      <c r="AR142" s="29"/>
      <c r="AS142" s="29"/>
      <c r="AT142" s="29"/>
      <c r="AU142" s="29"/>
      <c r="AV142" s="29"/>
      <c r="AW142" s="29"/>
      <c r="AX142" s="29"/>
      <c r="AY142" s="29"/>
      <c r="AZ142" s="29"/>
      <c r="BA142" s="29"/>
      <c r="BB142" s="29"/>
      <c r="BC142" s="29"/>
      <c r="BD142" s="29"/>
      <c r="BE142" s="29"/>
      <c r="BF142" s="29"/>
      <c r="BG142" s="29"/>
      <c r="BH142" s="29"/>
      <c r="BI142" s="29"/>
      <c r="BJ142" s="29"/>
      <c r="BK142" s="29"/>
      <c r="BL142" s="29"/>
      <c r="BM142" s="29"/>
      <c r="BN142" s="29"/>
      <c r="BO142" s="29"/>
      <c r="BP142" s="29"/>
      <c r="BQ142" s="29"/>
      <c r="BR142" s="29"/>
      <c r="BS142" s="29"/>
      <c r="BT142" s="29"/>
      <c r="BU142" s="29"/>
      <c r="BV142" s="29"/>
      <c r="BW142" s="29"/>
      <c r="BX142" s="29"/>
      <c r="BY142" s="29"/>
      <c r="BZ142" s="29"/>
      <c r="CA142" s="29"/>
      <c r="CB142" s="29"/>
      <c r="CC142" s="29"/>
      <c r="CD142" s="29"/>
      <c r="CE142" s="29"/>
      <c r="CF142" s="29"/>
      <c r="CG142" s="29"/>
      <c r="CH142" s="29"/>
      <c r="CI142" s="29"/>
      <c r="CJ142" s="29"/>
      <c r="CK142" s="29"/>
      <c r="CL142" s="29"/>
      <c r="CM142" s="29"/>
      <c r="CN142" s="29"/>
      <c r="CO142" s="29"/>
      <c r="CP142" s="29"/>
      <c r="CQ142" s="29"/>
      <c r="CR142" s="29"/>
      <c r="CS142" s="29"/>
      <c r="CT142" s="29"/>
      <c r="CU142" s="29"/>
      <c r="CV142" s="29"/>
      <c r="CW142" s="29"/>
      <c r="CX142" s="29"/>
      <c r="CY142" s="29"/>
      <c r="CZ142" s="29"/>
      <c r="DA142" s="29"/>
      <c r="DB142" s="29"/>
      <c r="DC142" s="29"/>
      <c r="DD142" s="29"/>
      <c r="DE142" s="29"/>
      <c r="DF142" s="29"/>
      <c r="DG142" s="29"/>
      <c r="DH142" s="29"/>
      <c r="DI142" s="29"/>
      <c r="DJ142" s="29"/>
      <c r="DK142" s="29"/>
      <c r="DL142" s="29"/>
      <c r="DM142" s="29"/>
      <c r="DN142" s="29"/>
      <c r="DO142" s="29"/>
      <c r="DP142" s="29"/>
      <c r="DQ142" s="29"/>
      <c r="DR142" s="29"/>
      <c r="DS142" s="29"/>
      <c r="DT142" s="29"/>
      <c r="DU142" s="29"/>
      <c r="DV142" s="29"/>
      <c r="DW142" s="29"/>
      <c r="DX142" s="29"/>
      <c r="DY142" s="29"/>
      <c r="DZ142" s="29"/>
      <c r="EA142" s="29"/>
      <c r="EB142" s="29"/>
      <c r="EC142" s="29"/>
      <c r="ED142" s="29"/>
      <c r="EE142" s="29"/>
      <c r="EF142" s="29"/>
      <c r="EG142" s="29"/>
      <c r="EH142" s="29"/>
      <c r="EI142" s="29"/>
      <c r="EJ142" s="29"/>
      <c r="EK142" s="29"/>
      <c r="EL142" s="29"/>
      <c r="EM142" s="29"/>
      <c r="EN142" s="29"/>
      <c r="EO142" s="29"/>
      <c r="EP142" s="29"/>
      <c r="EQ142" s="29"/>
      <c r="ER142" s="29"/>
      <c r="ES142" s="29"/>
      <c r="ET142" s="29"/>
      <c r="EU142" s="29"/>
      <c r="EV142" s="29"/>
      <c r="EW142" s="29"/>
      <c r="EX142" s="29"/>
      <c r="EY142" s="29"/>
      <c r="EZ142" s="29"/>
      <c r="FA142" s="29"/>
      <c r="FB142" s="29"/>
      <c r="FC142" s="29"/>
      <c r="FD142" s="29"/>
      <c r="FE142" s="29"/>
      <c r="FF142" s="29"/>
      <c r="FG142" s="29"/>
      <c r="FH142" s="29"/>
      <c r="FI142" s="29"/>
      <c r="FJ142" s="29"/>
      <c r="FK142" s="29"/>
      <c r="FL142" s="29"/>
      <c r="FM142" s="29"/>
      <c r="FN142" s="29"/>
      <c r="FO142" s="29"/>
      <c r="FP142" s="29"/>
      <c r="FQ142" s="29"/>
      <c r="FR142" s="29"/>
      <c r="FS142" s="29"/>
      <c r="FT142" s="29"/>
      <c r="FU142" s="29"/>
      <c r="FV142" s="29"/>
      <c r="FW142" s="29"/>
      <c r="FX142" s="29"/>
      <c r="FY142" s="29"/>
      <c r="FZ142" s="29"/>
      <c r="GA142" s="29"/>
      <c r="GB142" s="29"/>
      <c r="GC142" s="29"/>
      <c r="GD142" s="29"/>
      <c r="GE142" s="29"/>
      <c r="GF142" s="29"/>
      <c r="GG142" s="29"/>
      <c r="GH142" s="29"/>
      <c r="GI142" s="29"/>
      <c r="GJ142" s="29"/>
      <c r="GK142" s="29"/>
      <c r="GL142" s="29"/>
      <c r="GM142" s="29"/>
      <c r="GN142" s="29"/>
      <c r="GO142" s="29"/>
      <c r="GP142" s="29"/>
      <c r="GQ142" s="29"/>
      <c r="GR142" s="29"/>
      <c r="GS142" s="29"/>
      <c r="GT142" s="29"/>
      <c r="GU142" s="29"/>
      <c r="GV142" s="29"/>
      <c r="GW142" s="29"/>
      <c r="GX142" s="29"/>
      <c r="GY142" s="29"/>
      <c r="GZ142" s="29"/>
      <c r="HA142" s="29"/>
      <c r="HB142" s="29"/>
      <c r="HC142" s="29"/>
      <c r="HD142" s="29"/>
      <c r="HE142" s="29"/>
      <c r="HF142" s="29"/>
      <c r="HG142" s="29"/>
      <c r="HH142" s="29"/>
      <c r="HI142" s="29"/>
      <c r="HJ142" s="29"/>
      <c r="HK142" s="29"/>
      <c r="HL142" s="29"/>
      <c r="HM142" s="29"/>
      <c r="HN142" s="29"/>
      <c r="HO142" s="29"/>
      <c r="HP142" s="29"/>
      <c r="HQ142" s="29"/>
      <c r="HR142" s="29"/>
      <c r="HS142" s="29"/>
      <c r="HT142" s="29"/>
      <c r="HU142" s="29"/>
      <c r="HV142" s="29"/>
      <c r="HW142" s="29"/>
      <c r="HX142" s="29"/>
      <c r="HY142" s="29"/>
      <c r="HZ142" s="29"/>
      <c r="IA142" s="29"/>
      <c r="IB142" s="29"/>
      <c r="IC142" s="29"/>
      <c r="ID142" s="29"/>
      <c r="IE142" s="29"/>
      <c r="IF142" s="29"/>
      <c r="IG142" s="29"/>
      <c r="IH142" s="29"/>
      <c r="II142" s="29"/>
      <c r="IJ142" s="29"/>
      <c r="IK142" s="29"/>
      <c r="IL142" s="29"/>
      <c r="IM142" s="29"/>
      <c r="IN142" s="29"/>
      <c r="IO142" s="29"/>
      <c r="IP142" s="29"/>
      <c r="IQ142" s="29"/>
      <c r="IR142" s="29"/>
      <c r="IS142" s="29"/>
      <c r="IT142" s="29"/>
      <c r="IU142" s="29"/>
      <c r="IV142" s="29"/>
      <c r="IW142" s="29"/>
      <c r="IX142" s="29"/>
      <c r="IY142" s="29"/>
      <c r="IZ142" s="29"/>
      <c r="JA142" s="29"/>
      <c r="JB142" s="29"/>
      <c r="JC142" s="29"/>
      <c r="JD142" s="29"/>
      <c r="JE142" s="29"/>
      <c r="JF142" s="29"/>
      <c r="JG142" s="29"/>
      <c r="JH142" s="29"/>
      <c r="JI142" s="29"/>
      <c r="JJ142" s="29"/>
      <c r="JK142" s="29"/>
      <c r="JL142" s="29"/>
      <c r="JM142" s="29"/>
      <c r="JN142" s="29"/>
      <c r="JO142" s="29"/>
      <c r="JP142" s="29"/>
      <c r="JQ142" s="29"/>
      <c r="JR142" s="29"/>
      <c r="JS142" s="29"/>
      <c r="JT142" s="29"/>
      <c r="JU142" s="29"/>
      <c r="JV142" s="29"/>
      <c r="JW142" s="29"/>
      <c r="JX142" s="29"/>
      <c r="JY142" s="29"/>
      <c r="JZ142" s="29"/>
      <c r="KA142" s="29"/>
      <c r="KB142" s="29"/>
      <c r="KC142" s="29"/>
      <c r="KD142" s="29"/>
      <c r="KE142" s="29"/>
      <c r="KF142" s="29"/>
      <c r="KG142" s="29"/>
      <c r="KH142" s="29"/>
      <c r="KI142" s="29"/>
      <c r="KJ142" s="29"/>
      <c r="KK142" s="29"/>
      <c r="KL142" s="29"/>
      <c r="KM142" s="29"/>
      <c r="KN142" s="29"/>
      <c r="KO142" s="29"/>
      <c r="KP142" s="29"/>
      <c r="KQ142" s="29"/>
      <c r="KR142" s="29"/>
      <c r="KS142" s="29"/>
      <c r="KT142" s="29"/>
      <c r="KU142" s="29"/>
      <c r="KV142" s="29"/>
      <c r="KW142" s="29"/>
      <c r="KX142" s="29"/>
      <c r="KY142" s="29"/>
      <c r="KZ142" s="29"/>
      <c r="LA142" s="29"/>
      <c r="LB142" s="29"/>
      <c r="LC142" s="29"/>
      <c r="LD142" s="29"/>
      <c r="LE142" s="29"/>
      <c r="LF142" s="29"/>
      <c r="LG142" s="29"/>
      <c r="LH142" s="29"/>
      <c r="LI142" s="29"/>
      <c r="LJ142" s="29"/>
      <c r="LK142" s="29"/>
      <c r="LL142" s="29"/>
      <c r="LM142" s="29"/>
      <c r="LN142" s="29"/>
      <c r="LO142" s="29"/>
      <c r="LP142" s="29"/>
      <c r="LQ142" s="29"/>
      <c r="LR142" s="29"/>
      <c r="LS142" s="29"/>
      <c r="LT142" s="29"/>
      <c r="LU142" s="29"/>
      <c r="LV142" s="29"/>
      <c r="LW142" s="29"/>
      <c r="LX142" s="29"/>
      <c r="LY142" s="29"/>
      <c r="LZ142" s="29"/>
      <c r="MA142" s="29"/>
      <c r="MB142" s="29"/>
      <c r="MC142" s="29"/>
      <c r="MD142" s="29"/>
      <c r="ME142" s="29"/>
      <c r="MF142" s="29"/>
      <c r="MG142" s="29"/>
      <c r="MH142" s="29"/>
      <c r="MI142" s="29"/>
      <c r="MJ142" s="29"/>
      <c r="MK142" s="29"/>
      <c r="ML142" s="29"/>
      <c r="MM142" s="29"/>
      <c r="MN142" s="29"/>
      <c r="MO142" s="29"/>
      <c r="MP142" s="29"/>
      <c r="MQ142" s="29"/>
      <c r="MR142" s="29"/>
      <c r="MS142" s="29"/>
      <c r="MT142" s="29"/>
      <c r="MU142" s="29"/>
      <c r="MV142" s="29"/>
      <c r="MW142" s="29"/>
      <c r="MX142" s="29"/>
      <c r="MY142" s="29"/>
      <c r="MZ142" s="29"/>
      <c r="NA142" s="29"/>
      <c r="NB142" s="29"/>
      <c r="NC142" s="29"/>
      <c r="ND142" s="29"/>
      <c r="NE142" s="29"/>
      <c r="NF142" s="29"/>
      <c r="NG142" s="29"/>
      <c r="NH142" s="29"/>
      <c r="NI142" s="29"/>
      <c r="NJ142" s="29"/>
      <c r="NK142" s="29"/>
      <c r="NL142" s="29"/>
      <c r="NM142" s="29"/>
      <c r="NN142" s="29"/>
      <c r="NO142" s="29"/>
      <c r="NP142" s="29"/>
      <c r="NQ142" s="29"/>
      <c r="NR142" s="29"/>
      <c r="NS142" s="29"/>
      <c r="NT142" s="29"/>
      <c r="NU142" s="29"/>
      <c r="NV142" s="29"/>
      <c r="NW142" s="29"/>
      <c r="NX142" s="29"/>
      <c r="NY142" s="29"/>
      <c r="NZ142" s="29"/>
      <c r="OA142" s="29"/>
      <c r="OB142" s="29"/>
      <c r="OC142" s="29"/>
      <c r="OD142" s="29"/>
      <c r="OE142" s="29"/>
      <c r="OF142" s="29"/>
      <c r="OG142" s="29"/>
      <c r="OH142" s="29"/>
      <c r="OI142" s="29"/>
      <c r="OJ142" s="29"/>
      <c r="OK142" s="29"/>
      <c r="OL142" s="29"/>
      <c r="OM142" s="29"/>
      <c r="ON142" s="29"/>
      <c r="OO142" s="29"/>
      <c r="OP142" s="29"/>
      <c r="OQ142" s="29"/>
      <c r="OR142" s="29"/>
      <c r="OS142" s="29"/>
      <c r="OT142" s="29"/>
      <c r="OU142" s="29"/>
      <c r="OV142" s="29"/>
      <c r="OW142" s="29"/>
      <c r="OX142" s="29"/>
      <c r="OY142" s="29"/>
      <c r="OZ142" s="29"/>
      <c r="PA142" s="29"/>
      <c r="PB142" s="29"/>
      <c r="PC142" s="29"/>
      <c r="PD142" s="29"/>
      <c r="PE142" s="29"/>
      <c r="PF142" s="29"/>
      <c r="PG142" s="29"/>
      <c r="PH142" s="29"/>
      <c r="PI142" s="29"/>
      <c r="PJ142" s="29"/>
      <c r="PK142" s="29"/>
      <c r="PL142" s="29"/>
      <c r="PM142" s="29"/>
      <c r="PN142" s="29"/>
      <c r="PO142" s="29"/>
      <c r="PP142" s="29"/>
      <c r="PQ142" s="29"/>
      <c r="PR142" s="29"/>
      <c r="PS142" s="29"/>
      <c r="PT142" s="29"/>
      <c r="PU142" s="29"/>
      <c r="PV142" s="29"/>
      <c r="PW142" s="29"/>
      <c r="PX142" s="29"/>
      <c r="PY142" s="29"/>
      <c r="PZ142" s="29"/>
      <c r="QA142" s="29"/>
      <c r="QB142" s="29"/>
      <c r="QC142" s="29"/>
      <c r="QD142" s="29"/>
      <c r="QE142" s="29"/>
      <c r="QF142" s="29"/>
      <c r="QG142" s="29"/>
      <c r="QH142" s="29"/>
      <c r="QI142" s="29"/>
      <c r="QJ142" s="29"/>
      <c r="QK142" s="29"/>
      <c r="QL142" s="29"/>
      <c r="QM142" s="29"/>
      <c r="QN142" s="29"/>
      <c r="QO142" s="29"/>
      <c r="QP142" s="29"/>
      <c r="QQ142" s="29"/>
      <c r="QR142" s="29"/>
      <c r="QS142" s="29"/>
      <c r="QT142" s="29"/>
      <c r="QU142" s="29"/>
      <c r="QV142" s="29"/>
      <c r="QW142" s="29"/>
      <c r="QX142" s="29"/>
      <c r="QY142" s="29"/>
      <c r="QZ142" s="29"/>
      <c r="RA142" s="29"/>
      <c r="RB142" s="29"/>
      <c r="RC142" s="29"/>
      <c r="RD142" s="29"/>
      <c r="RE142" s="29"/>
      <c r="RF142" s="29"/>
      <c r="RG142" s="29"/>
      <c r="RH142" s="29"/>
      <c r="RI142" s="29"/>
      <c r="RJ142" s="29"/>
      <c r="RK142" s="29"/>
      <c r="RL142" s="29"/>
    </row>
    <row r="143" spans="1:480" s="30" customFormat="1" ht="91.5" customHeight="1" x14ac:dyDescent="0.25">
      <c r="A143" s="58" t="s">
        <v>13</v>
      </c>
      <c r="B143" s="58" t="s">
        <v>13</v>
      </c>
      <c r="C143" s="58" t="s">
        <v>13</v>
      </c>
      <c r="D143" s="60" t="s">
        <v>62</v>
      </c>
      <c r="E143" s="60" t="s">
        <v>26</v>
      </c>
      <c r="F143" s="70" t="s">
        <v>27</v>
      </c>
      <c r="G143" s="71">
        <f>SUM(G144:G172)</f>
        <v>17</v>
      </c>
      <c r="H143" s="64" t="s">
        <v>13</v>
      </c>
      <c r="I143" s="71">
        <f t="shared" ref="I143:J143" si="5">SUM(I144:I172)</f>
        <v>3</v>
      </c>
      <c r="J143" s="71">
        <f t="shared" si="5"/>
        <v>1</v>
      </c>
      <c r="K143" s="63">
        <f>SUM(K144:K173)</f>
        <v>69049.06</v>
      </c>
      <c r="L143" s="63">
        <f>SUM(L144:L172)</f>
        <v>37760.67</v>
      </c>
      <c r="M143" s="63">
        <f>SUM(M144:P172)</f>
        <v>23000</v>
      </c>
      <c r="N143" s="52"/>
      <c r="O143" s="52"/>
      <c r="P143" s="52"/>
      <c r="Q143" s="158"/>
      <c r="R143" s="29"/>
      <c r="S143" s="29"/>
      <c r="T143" s="29"/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F143" s="29"/>
      <c r="AG143" s="29"/>
      <c r="AH143" s="29"/>
      <c r="AI143" s="29"/>
      <c r="AJ143" s="29"/>
      <c r="AK143" s="29"/>
      <c r="AL143" s="29"/>
      <c r="AM143" s="29"/>
      <c r="AN143" s="29"/>
      <c r="AO143" s="29"/>
      <c r="AP143" s="29"/>
      <c r="AQ143" s="29"/>
      <c r="AR143" s="29"/>
      <c r="AS143" s="29"/>
      <c r="AT143" s="29"/>
      <c r="AU143" s="29"/>
      <c r="AV143" s="29"/>
      <c r="AW143" s="29"/>
      <c r="AX143" s="29"/>
      <c r="AY143" s="29"/>
      <c r="AZ143" s="29"/>
      <c r="BA143" s="29"/>
      <c r="BB143" s="29"/>
      <c r="BC143" s="29"/>
      <c r="BD143" s="29"/>
      <c r="BE143" s="29"/>
      <c r="BF143" s="29"/>
      <c r="BG143" s="29"/>
      <c r="BH143" s="29"/>
      <c r="BI143" s="29"/>
      <c r="BJ143" s="29"/>
      <c r="BK143" s="29"/>
      <c r="BL143" s="29"/>
      <c r="BM143" s="29"/>
      <c r="BN143" s="29"/>
      <c r="BO143" s="29"/>
      <c r="BP143" s="29"/>
      <c r="BQ143" s="29"/>
      <c r="BR143" s="29"/>
      <c r="BS143" s="29"/>
      <c r="BT143" s="29"/>
      <c r="BU143" s="29"/>
      <c r="BV143" s="29"/>
      <c r="BW143" s="29"/>
      <c r="BX143" s="29"/>
      <c r="BY143" s="29"/>
      <c r="BZ143" s="29"/>
      <c r="CA143" s="29"/>
      <c r="CB143" s="29"/>
      <c r="CC143" s="29"/>
      <c r="CD143" s="29"/>
      <c r="CE143" s="29"/>
      <c r="CF143" s="29"/>
      <c r="CG143" s="29"/>
      <c r="CH143" s="29"/>
      <c r="CI143" s="29"/>
      <c r="CJ143" s="29"/>
      <c r="CK143" s="29"/>
      <c r="CL143" s="29"/>
      <c r="CM143" s="29"/>
      <c r="CN143" s="29"/>
      <c r="CO143" s="29"/>
      <c r="CP143" s="29"/>
      <c r="CQ143" s="29"/>
      <c r="CR143" s="29"/>
      <c r="CS143" s="29"/>
      <c r="CT143" s="29"/>
      <c r="CU143" s="29"/>
      <c r="CV143" s="29"/>
      <c r="CW143" s="29"/>
      <c r="CX143" s="29"/>
      <c r="CY143" s="29"/>
      <c r="CZ143" s="29"/>
      <c r="DA143" s="29"/>
      <c r="DB143" s="29"/>
      <c r="DC143" s="29"/>
      <c r="DD143" s="29"/>
      <c r="DE143" s="29"/>
      <c r="DF143" s="29"/>
      <c r="DG143" s="29"/>
      <c r="DH143" s="29"/>
      <c r="DI143" s="29"/>
      <c r="DJ143" s="29"/>
      <c r="DK143" s="29"/>
      <c r="DL143" s="29"/>
      <c r="DM143" s="29"/>
      <c r="DN143" s="29"/>
      <c r="DO143" s="29"/>
      <c r="DP143" s="29"/>
      <c r="DQ143" s="29"/>
      <c r="DR143" s="29"/>
      <c r="DS143" s="29"/>
      <c r="DT143" s="29"/>
      <c r="DU143" s="29"/>
      <c r="DV143" s="29"/>
      <c r="DW143" s="29"/>
      <c r="DX143" s="29"/>
      <c r="DY143" s="29"/>
      <c r="DZ143" s="29"/>
      <c r="EA143" s="29"/>
      <c r="EB143" s="29"/>
      <c r="EC143" s="29"/>
      <c r="ED143" s="29"/>
      <c r="EE143" s="29"/>
      <c r="EF143" s="29"/>
      <c r="EG143" s="29"/>
      <c r="EH143" s="29"/>
      <c r="EI143" s="29"/>
      <c r="EJ143" s="29"/>
      <c r="EK143" s="29"/>
      <c r="EL143" s="29"/>
      <c r="EM143" s="29"/>
      <c r="EN143" s="29"/>
      <c r="EO143" s="29"/>
      <c r="EP143" s="29"/>
      <c r="EQ143" s="29"/>
      <c r="ER143" s="29"/>
      <c r="ES143" s="29"/>
      <c r="ET143" s="29"/>
      <c r="EU143" s="29"/>
      <c r="EV143" s="29"/>
      <c r="EW143" s="29"/>
      <c r="EX143" s="29"/>
      <c r="EY143" s="29"/>
      <c r="EZ143" s="29"/>
      <c r="FA143" s="29"/>
      <c r="FB143" s="29"/>
      <c r="FC143" s="29"/>
      <c r="FD143" s="29"/>
      <c r="FE143" s="29"/>
      <c r="FF143" s="29"/>
      <c r="FG143" s="29"/>
      <c r="FH143" s="29"/>
      <c r="FI143" s="29"/>
      <c r="FJ143" s="29"/>
      <c r="FK143" s="29"/>
      <c r="FL143" s="29"/>
      <c r="FM143" s="29"/>
      <c r="FN143" s="29"/>
      <c r="FO143" s="29"/>
      <c r="FP143" s="29"/>
      <c r="FQ143" s="29"/>
      <c r="FR143" s="29"/>
      <c r="FS143" s="29"/>
      <c r="FT143" s="29"/>
      <c r="FU143" s="29"/>
      <c r="FV143" s="29"/>
      <c r="FW143" s="29"/>
      <c r="FX143" s="29"/>
      <c r="FY143" s="29"/>
      <c r="FZ143" s="29"/>
      <c r="GA143" s="29"/>
      <c r="GB143" s="29"/>
      <c r="GC143" s="29"/>
      <c r="GD143" s="29"/>
      <c r="GE143" s="29"/>
      <c r="GF143" s="29"/>
      <c r="GG143" s="29"/>
      <c r="GH143" s="29"/>
      <c r="GI143" s="29"/>
      <c r="GJ143" s="29"/>
      <c r="GK143" s="29"/>
      <c r="GL143" s="29"/>
      <c r="GM143" s="29"/>
      <c r="GN143" s="29"/>
      <c r="GO143" s="29"/>
      <c r="GP143" s="29"/>
      <c r="GQ143" s="29"/>
      <c r="GR143" s="29"/>
      <c r="GS143" s="29"/>
      <c r="GT143" s="29"/>
      <c r="GU143" s="29"/>
      <c r="GV143" s="29"/>
      <c r="GW143" s="29"/>
      <c r="GX143" s="29"/>
      <c r="GY143" s="29"/>
      <c r="GZ143" s="29"/>
      <c r="HA143" s="29"/>
      <c r="HB143" s="29"/>
      <c r="HC143" s="29"/>
      <c r="HD143" s="29"/>
      <c r="HE143" s="29"/>
      <c r="HF143" s="29"/>
      <c r="HG143" s="29"/>
      <c r="HH143" s="29"/>
      <c r="HI143" s="29"/>
      <c r="HJ143" s="29"/>
      <c r="HK143" s="29"/>
      <c r="HL143" s="29"/>
      <c r="HM143" s="29"/>
      <c r="HN143" s="29"/>
      <c r="HO143" s="29"/>
      <c r="HP143" s="29"/>
      <c r="HQ143" s="29"/>
      <c r="HR143" s="29"/>
      <c r="HS143" s="29"/>
      <c r="HT143" s="29"/>
      <c r="HU143" s="29"/>
      <c r="HV143" s="29"/>
      <c r="HW143" s="29"/>
      <c r="HX143" s="29"/>
      <c r="HY143" s="29"/>
      <c r="HZ143" s="29"/>
      <c r="IA143" s="29"/>
      <c r="IB143" s="29"/>
      <c r="IC143" s="29"/>
      <c r="ID143" s="29"/>
      <c r="IE143" s="29"/>
      <c r="IF143" s="29"/>
      <c r="IG143" s="29"/>
      <c r="IH143" s="29"/>
      <c r="II143" s="29"/>
      <c r="IJ143" s="29"/>
      <c r="IK143" s="29"/>
      <c r="IL143" s="29"/>
      <c r="IM143" s="29"/>
      <c r="IN143" s="29"/>
      <c r="IO143" s="29"/>
      <c r="IP143" s="29"/>
      <c r="IQ143" s="29"/>
      <c r="IR143" s="29"/>
      <c r="IS143" s="29"/>
      <c r="IT143" s="29"/>
      <c r="IU143" s="29"/>
      <c r="IV143" s="29"/>
      <c r="IW143" s="29"/>
      <c r="IX143" s="29"/>
      <c r="IY143" s="29"/>
      <c r="IZ143" s="29"/>
      <c r="JA143" s="29"/>
      <c r="JB143" s="29"/>
      <c r="JC143" s="29"/>
      <c r="JD143" s="29"/>
      <c r="JE143" s="29"/>
      <c r="JF143" s="29"/>
      <c r="JG143" s="29"/>
      <c r="JH143" s="29"/>
      <c r="JI143" s="29"/>
      <c r="JJ143" s="29"/>
      <c r="JK143" s="29"/>
      <c r="JL143" s="29"/>
      <c r="JM143" s="29"/>
      <c r="JN143" s="29"/>
      <c r="JO143" s="29"/>
      <c r="JP143" s="29"/>
      <c r="JQ143" s="29"/>
      <c r="JR143" s="29"/>
      <c r="JS143" s="29"/>
      <c r="JT143" s="29"/>
      <c r="JU143" s="29"/>
      <c r="JV143" s="29"/>
      <c r="JW143" s="29"/>
      <c r="JX143" s="29"/>
      <c r="JY143" s="29"/>
      <c r="JZ143" s="29"/>
      <c r="KA143" s="29"/>
      <c r="KB143" s="29"/>
      <c r="KC143" s="29"/>
      <c r="KD143" s="29"/>
      <c r="KE143" s="29"/>
      <c r="KF143" s="29"/>
      <c r="KG143" s="29"/>
      <c r="KH143" s="29"/>
      <c r="KI143" s="29"/>
      <c r="KJ143" s="29"/>
      <c r="KK143" s="29"/>
      <c r="KL143" s="29"/>
      <c r="KM143" s="29"/>
      <c r="KN143" s="29"/>
      <c r="KO143" s="29"/>
      <c r="KP143" s="29"/>
      <c r="KQ143" s="29"/>
      <c r="KR143" s="29"/>
      <c r="KS143" s="29"/>
      <c r="KT143" s="29"/>
      <c r="KU143" s="29"/>
      <c r="KV143" s="29"/>
      <c r="KW143" s="29"/>
      <c r="KX143" s="29"/>
      <c r="KY143" s="29"/>
      <c r="KZ143" s="29"/>
      <c r="LA143" s="29"/>
      <c r="LB143" s="29"/>
      <c r="LC143" s="29"/>
      <c r="LD143" s="29"/>
      <c r="LE143" s="29"/>
      <c r="LF143" s="29"/>
      <c r="LG143" s="29"/>
      <c r="LH143" s="29"/>
      <c r="LI143" s="29"/>
      <c r="LJ143" s="29"/>
      <c r="LK143" s="29"/>
      <c r="LL143" s="29"/>
      <c r="LM143" s="29"/>
      <c r="LN143" s="29"/>
      <c r="LO143" s="29"/>
      <c r="LP143" s="29"/>
      <c r="LQ143" s="29"/>
      <c r="LR143" s="29"/>
      <c r="LS143" s="29"/>
      <c r="LT143" s="29"/>
      <c r="LU143" s="29"/>
      <c r="LV143" s="29"/>
      <c r="LW143" s="29"/>
      <c r="LX143" s="29"/>
      <c r="LY143" s="29"/>
      <c r="LZ143" s="29"/>
      <c r="MA143" s="29"/>
      <c r="MB143" s="29"/>
      <c r="MC143" s="29"/>
      <c r="MD143" s="29"/>
      <c r="ME143" s="29"/>
      <c r="MF143" s="29"/>
      <c r="MG143" s="29"/>
      <c r="MH143" s="29"/>
      <c r="MI143" s="29"/>
      <c r="MJ143" s="29"/>
      <c r="MK143" s="29"/>
      <c r="ML143" s="29"/>
      <c r="MM143" s="29"/>
      <c r="MN143" s="29"/>
      <c r="MO143" s="29"/>
      <c r="MP143" s="29"/>
      <c r="MQ143" s="29"/>
      <c r="MR143" s="29"/>
      <c r="MS143" s="29"/>
      <c r="MT143" s="29"/>
      <c r="MU143" s="29"/>
      <c r="MV143" s="29"/>
      <c r="MW143" s="29"/>
      <c r="MX143" s="29"/>
      <c r="MY143" s="29"/>
      <c r="MZ143" s="29"/>
      <c r="NA143" s="29"/>
      <c r="NB143" s="29"/>
      <c r="NC143" s="29"/>
      <c r="ND143" s="29"/>
      <c r="NE143" s="29"/>
      <c r="NF143" s="29"/>
      <c r="NG143" s="29"/>
      <c r="NH143" s="29"/>
      <c r="NI143" s="29"/>
      <c r="NJ143" s="29"/>
      <c r="NK143" s="29"/>
      <c r="NL143" s="29"/>
      <c r="NM143" s="29"/>
      <c r="NN143" s="29"/>
      <c r="NO143" s="29"/>
      <c r="NP143" s="29"/>
      <c r="NQ143" s="29"/>
      <c r="NR143" s="29"/>
      <c r="NS143" s="29"/>
      <c r="NT143" s="29"/>
      <c r="NU143" s="29"/>
      <c r="NV143" s="29"/>
      <c r="NW143" s="29"/>
      <c r="NX143" s="29"/>
      <c r="NY143" s="29"/>
      <c r="NZ143" s="29"/>
      <c r="OA143" s="29"/>
      <c r="OB143" s="29"/>
      <c r="OC143" s="29"/>
      <c r="OD143" s="29"/>
      <c r="OE143" s="29"/>
      <c r="OF143" s="29"/>
      <c r="OG143" s="29"/>
      <c r="OH143" s="29"/>
      <c r="OI143" s="29"/>
      <c r="OJ143" s="29"/>
      <c r="OK143" s="29"/>
      <c r="OL143" s="29"/>
      <c r="OM143" s="29"/>
      <c r="ON143" s="29"/>
      <c r="OO143" s="29"/>
      <c r="OP143" s="29"/>
      <c r="OQ143" s="29"/>
      <c r="OR143" s="29"/>
      <c r="OS143" s="29"/>
      <c r="OT143" s="29"/>
      <c r="OU143" s="29"/>
      <c r="OV143" s="29"/>
      <c r="OW143" s="29"/>
      <c r="OX143" s="29"/>
      <c r="OY143" s="29"/>
      <c r="OZ143" s="29"/>
      <c r="PA143" s="29"/>
      <c r="PB143" s="29"/>
      <c r="PC143" s="29"/>
      <c r="PD143" s="29"/>
      <c r="PE143" s="29"/>
      <c r="PF143" s="29"/>
      <c r="PG143" s="29"/>
      <c r="PH143" s="29"/>
      <c r="PI143" s="29"/>
      <c r="PJ143" s="29"/>
      <c r="PK143" s="29"/>
      <c r="PL143" s="29"/>
      <c r="PM143" s="29"/>
      <c r="PN143" s="29"/>
      <c r="PO143" s="29"/>
      <c r="PP143" s="29"/>
      <c r="PQ143" s="29"/>
      <c r="PR143" s="29"/>
      <c r="PS143" s="29"/>
      <c r="PT143" s="29"/>
      <c r="PU143" s="29"/>
      <c r="PV143" s="29"/>
      <c r="PW143" s="29"/>
      <c r="PX143" s="29"/>
      <c r="PY143" s="29"/>
      <c r="PZ143" s="29"/>
      <c r="QA143" s="29"/>
      <c r="QB143" s="29"/>
      <c r="QC143" s="29"/>
      <c r="QD143" s="29"/>
      <c r="QE143" s="29"/>
      <c r="QF143" s="29"/>
      <c r="QG143" s="29"/>
      <c r="QH143" s="29"/>
      <c r="QI143" s="29"/>
      <c r="QJ143" s="29"/>
      <c r="QK143" s="29"/>
      <c r="QL143" s="29"/>
      <c r="QM143" s="29"/>
      <c r="QN143" s="29"/>
      <c r="QO143" s="29"/>
      <c r="QP143" s="29"/>
      <c r="QQ143" s="29"/>
      <c r="QR143" s="29"/>
      <c r="QS143" s="29"/>
      <c r="QT143" s="29"/>
      <c r="QU143" s="29"/>
      <c r="QV143" s="29"/>
      <c r="QW143" s="29"/>
      <c r="QX143" s="29"/>
      <c r="QY143" s="29"/>
      <c r="QZ143" s="29"/>
      <c r="RA143" s="29"/>
      <c r="RB143" s="29"/>
      <c r="RC143" s="29"/>
      <c r="RD143" s="29"/>
      <c r="RE143" s="29"/>
      <c r="RF143" s="29"/>
      <c r="RG143" s="29"/>
      <c r="RH143" s="29"/>
      <c r="RI143" s="29"/>
      <c r="RJ143" s="29"/>
      <c r="RK143" s="29"/>
      <c r="RL143" s="29"/>
    </row>
    <row r="144" spans="1:480" s="13" customFormat="1" ht="117" customHeight="1" x14ac:dyDescent="0.25">
      <c r="A144" s="34" t="s">
        <v>50</v>
      </c>
      <c r="B144" s="34" t="s">
        <v>57</v>
      </c>
      <c r="C144" s="34" t="s">
        <v>19</v>
      </c>
      <c r="D144" s="26" t="s">
        <v>137</v>
      </c>
      <c r="E144" s="26" t="s">
        <v>26</v>
      </c>
      <c r="F144" s="25" t="s">
        <v>27</v>
      </c>
      <c r="G144" s="36">
        <v>1</v>
      </c>
      <c r="H144" s="76">
        <v>45631</v>
      </c>
      <c r="I144" s="27">
        <v>0</v>
      </c>
      <c r="J144" s="27">
        <v>0</v>
      </c>
      <c r="K144" s="28">
        <f>600</f>
        <v>600</v>
      </c>
      <c r="L144" s="28">
        <v>0</v>
      </c>
      <c r="M144" s="28">
        <v>0</v>
      </c>
      <c r="N144" s="52"/>
      <c r="O144" s="52"/>
      <c r="P144" s="52"/>
      <c r="Q144" s="158"/>
      <c r="R144"/>
      <c r="S144"/>
      <c r="T144"/>
      <c r="U144"/>
      <c r="V144"/>
      <c r="W144"/>
      <c r="X144"/>
      <c r="Y144"/>
      <c r="Z144"/>
      <c r="AA144"/>
      <c r="AB144"/>
      <c r="AC144"/>
      <c r="AD144"/>
      <c r="AE144"/>
      <c r="AF144"/>
      <c r="AG144"/>
      <c r="AH144"/>
      <c r="AI144"/>
      <c r="AJ144"/>
      <c r="AK144"/>
      <c r="AL144"/>
      <c r="AM144"/>
      <c r="AN144"/>
      <c r="AO144"/>
      <c r="AP144"/>
      <c r="AQ144"/>
      <c r="AR144"/>
      <c r="AS144"/>
      <c r="AT144"/>
      <c r="AU144"/>
      <c r="AV144"/>
      <c r="AW144"/>
      <c r="AX144"/>
      <c r="AY144"/>
      <c r="AZ144"/>
      <c r="BA144"/>
      <c r="BB144"/>
      <c r="BC144"/>
      <c r="BD144"/>
      <c r="BE144"/>
      <c r="BF144"/>
      <c r="BG144"/>
      <c r="BH144"/>
      <c r="BI144"/>
      <c r="BJ144"/>
      <c r="BK144"/>
      <c r="BL144"/>
      <c r="BM144"/>
      <c r="BN144"/>
      <c r="BO144"/>
      <c r="BP144"/>
      <c r="BQ144"/>
      <c r="BR144"/>
      <c r="BS144"/>
      <c r="BT144"/>
      <c r="BU144"/>
      <c r="BV144"/>
      <c r="BW144"/>
      <c r="BX144"/>
      <c r="BY144"/>
      <c r="BZ144"/>
      <c r="CA144"/>
      <c r="CB144"/>
      <c r="CC144"/>
      <c r="CD144"/>
      <c r="CE144"/>
      <c r="CF144"/>
      <c r="CG144"/>
      <c r="CH144"/>
      <c r="CI144"/>
      <c r="CJ144"/>
      <c r="CK144"/>
      <c r="CL144"/>
      <c r="CM144"/>
      <c r="CN144"/>
      <c r="CO144"/>
      <c r="CP144"/>
      <c r="CQ144"/>
      <c r="CR144"/>
      <c r="CS144"/>
      <c r="CT144"/>
      <c r="CU144"/>
      <c r="CV144"/>
      <c r="CW144"/>
      <c r="CX144"/>
      <c r="CY144"/>
      <c r="CZ144"/>
      <c r="DA144"/>
      <c r="DB144"/>
      <c r="DC144"/>
      <c r="DD144"/>
      <c r="DE144"/>
      <c r="DF144"/>
      <c r="DG144"/>
      <c r="DH144"/>
      <c r="DI144"/>
      <c r="DJ144"/>
      <c r="DK144"/>
      <c r="DL144"/>
      <c r="DM144"/>
      <c r="DN144"/>
      <c r="DO144"/>
      <c r="DP144"/>
      <c r="DQ144"/>
      <c r="DR144"/>
      <c r="DS144"/>
      <c r="DT144"/>
      <c r="DU144"/>
      <c r="DV144"/>
      <c r="DW144"/>
      <c r="DX144"/>
      <c r="DY144"/>
      <c r="DZ144"/>
      <c r="EA144"/>
      <c r="EB144"/>
      <c r="EC144"/>
      <c r="ED144"/>
      <c r="EE144"/>
      <c r="EF144"/>
      <c r="EG144"/>
      <c r="EH144"/>
      <c r="EI144"/>
      <c r="EJ144"/>
      <c r="EK144"/>
      <c r="EL144"/>
      <c r="EM144"/>
      <c r="EN144"/>
      <c r="EO144"/>
      <c r="EP144"/>
      <c r="EQ144"/>
      <c r="ER144"/>
      <c r="ES144"/>
      <c r="ET144"/>
      <c r="EU144"/>
      <c r="EV144"/>
      <c r="EW144"/>
      <c r="EX144"/>
      <c r="EY144"/>
      <c r="EZ144"/>
      <c r="FA144"/>
      <c r="FB144"/>
      <c r="FC144"/>
      <c r="FD144"/>
      <c r="FE144"/>
      <c r="FF144"/>
      <c r="FG144"/>
      <c r="FH144"/>
      <c r="FI144"/>
      <c r="FJ144"/>
      <c r="FK144"/>
      <c r="FL144"/>
      <c r="FM144"/>
      <c r="FN144"/>
      <c r="FO144"/>
      <c r="FP144"/>
      <c r="FQ144"/>
      <c r="FR144"/>
      <c r="FS144"/>
      <c r="FT144"/>
      <c r="FU144"/>
      <c r="FV144"/>
      <c r="FW144"/>
      <c r="FX144"/>
      <c r="FY144"/>
      <c r="FZ144"/>
      <c r="GA144"/>
      <c r="GB144"/>
      <c r="GC144"/>
      <c r="GD144"/>
      <c r="GE144"/>
      <c r="GF144"/>
      <c r="GG144"/>
      <c r="GH144"/>
      <c r="GI144"/>
      <c r="GJ144"/>
      <c r="GK144"/>
      <c r="GL144"/>
      <c r="GM144"/>
      <c r="GN144"/>
      <c r="GO144"/>
      <c r="GP144"/>
      <c r="GQ144"/>
      <c r="GR144"/>
      <c r="GS144"/>
      <c r="GT144"/>
      <c r="GU144"/>
      <c r="GV144"/>
      <c r="GW144"/>
      <c r="GX144"/>
      <c r="GY144"/>
      <c r="GZ144"/>
      <c r="HA144"/>
      <c r="HB144"/>
      <c r="HC144"/>
      <c r="HD144"/>
      <c r="HE144"/>
      <c r="HF144"/>
      <c r="HG144"/>
      <c r="HH144"/>
      <c r="HI144"/>
      <c r="HJ144"/>
      <c r="HK144"/>
      <c r="HL144"/>
      <c r="HM144"/>
      <c r="HN144"/>
      <c r="HO144"/>
      <c r="HP144"/>
      <c r="HQ144"/>
      <c r="HR144"/>
      <c r="HS144"/>
      <c r="HT144"/>
      <c r="HU144"/>
      <c r="HV144"/>
      <c r="HW144"/>
      <c r="HX144"/>
      <c r="HY144"/>
      <c r="HZ144"/>
      <c r="IA144"/>
      <c r="IB144"/>
      <c r="IC144"/>
      <c r="ID144"/>
      <c r="IE144"/>
      <c r="IF144"/>
      <c r="IG144"/>
      <c r="IH144"/>
      <c r="II144"/>
      <c r="IJ144"/>
      <c r="IK144"/>
      <c r="IL144"/>
      <c r="IM144"/>
      <c r="IN144"/>
      <c r="IO144"/>
      <c r="IP144"/>
      <c r="IQ144"/>
      <c r="IR144"/>
      <c r="IS144"/>
      <c r="IT144"/>
      <c r="IU144"/>
      <c r="IV144"/>
      <c r="IW144"/>
      <c r="IX144"/>
      <c r="IY144"/>
      <c r="IZ144"/>
      <c r="JA144"/>
      <c r="JB144"/>
      <c r="JC144"/>
      <c r="JD144"/>
      <c r="JE144"/>
      <c r="JF144"/>
      <c r="JG144"/>
      <c r="JH144"/>
      <c r="JI144"/>
      <c r="JJ144"/>
      <c r="JK144"/>
      <c r="JL144"/>
      <c r="JM144"/>
      <c r="JN144"/>
      <c r="JO144"/>
      <c r="JP144"/>
      <c r="JQ144"/>
      <c r="JR144"/>
      <c r="JS144"/>
      <c r="JT144"/>
      <c r="JU144"/>
      <c r="JV144"/>
      <c r="JW144"/>
      <c r="JX144"/>
      <c r="JY144"/>
      <c r="JZ144"/>
      <c r="KA144"/>
      <c r="KB144"/>
      <c r="KC144"/>
      <c r="KD144"/>
      <c r="KE144"/>
      <c r="KF144"/>
      <c r="KG144"/>
      <c r="KH144"/>
      <c r="KI144"/>
      <c r="KJ144"/>
      <c r="KK144"/>
      <c r="KL144"/>
      <c r="KM144"/>
      <c r="KN144"/>
      <c r="KO144"/>
      <c r="KP144"/>
      <c r="KQ144"/>
      <c r="KR144"/>
      <c r="KS144"/>
      <c r="KT144"/>
      <c r="KU144"/>
      <c r="KV144"/>
      <c r="KW144"/>
      <c r="KX144"/>
      <c r="KY144"/>
      <c r="KZ144"/>
      <c r="LA144"/>
      <c r="LB144"/>
      <c r="LC144"/>
      <c r="LD144"/>
      <c r="LE144"/>
      <c r="LF144"/>
      <c r="LG144"/>
      <c r="LH144"/>
      <c r="LI144"/>
      <c r="LJ144"/>
      <c r="LK144"/>
      <c r="LL144"/>
      <c r="LM144"/>
      <c r="LN144"/>
      <c r="LO144"/>
      <c r="LP144"/>
      <c r="LQ144"/>
      <c r="LR144"/>
      <c r="LS144"/>
      <c r="LT144"/>
      <c r="LU144"/>
      <c r="LV144"/>
      <c r="LW144"/>
      <c r="LX144"/>
      <c r="LY144"/>
      <c r="LZ144"/>
      <c r="MA144"/>
      <c r="MB144"/>
      <c r="MC144"/>
      <c r="MD144"/>
      <c r="ME144"/>
      <c r="MF144"/>
      <c r="MG144"/>
      <c r="MH144"/>
      <c r="MI144"/>
      <c r="MJ144"/>
      <c r="MK144"/>
      <c r="ML144"/>
      <c r="MM144"/>
      <c r="MN144"/>
      <c r="MO144"/>
      <c r="MP144"/>
      <c r="MQ144"/>
      <c r="MR144"/>
      <c r="MS144"/>
      <c r="MT144"/>
      <c r="MU144"/>
      <c r="MV144"/>
      <c r="MW144"/>
      <c r="MX144"/>
      <c r="MY144"/>
      <c r="MZ144"/>
      <c r="NA144"/>
      <c r="NB144"/>
      <c r="NC144"/>
      <c r="ND144"/>
      <c r="NE144"/>
      <c r="NF144"/>
      <c r="NG144"/>
      <c r="NH144"/>
      <c r="NI144"/>
      <c r="NJ144"/>
      <c r="NK144"/>
      <c r="NL144"/>
      <c r="NM144"/>
      <c r="NN144"/>
      <c r="NO144"/>
      <c r="NP144"/>
      <c r="NQ144"/>
      <c r="NR144"/>
      <c r="NS144"/>
      <c r="NT144"/>
      <c r="NU144"/>
      <c r="NV144"/>
      <c r="NW144"/>
      <c r="NX144"/>
      <c r="NY144"/>
      <c r="NZ144"/>
      <c r="OA144"/>
      <c r="OB144"/>
      <c r="OC144"/>
      <c r="OD144"/>
      <c r="OE144"/>
      <c r="OF144"/>
      <c r="OG144"/>
      <c r="OH144"/>
      <c r="OI144"/>
      <c r="OJ144"/>
      <c r="OK144"/>
      <c r="OL144"/>
      <c r="OM144"/>
      <c r="ON144"/>
      <c r="OO144"/>
      <c r="OP144"/>
      <c r="OQ144"/>
      <c r="OR144"/>
      <c r="OS144"/>
      <c r="OT144"/>
      <c r="OU144"/>
      <c r="OV144"/>
      <c r="OW144"/>
      <c r="OX144"/>
      <c r="OY144"/>
      <c r="OZ144"/>
      <c r="PA144"/>
      <c r="PB144"/>
      <c r="PC144"/>
      <c r="PD144"/>
      <c r="PE144"/>
      <c r="PF144"/>
      <c r="PG144"/>
      <c r="PH144"/>
      <c r="PI144"/>
      <c r="PJ144"/>
      <c r="PK144"/>
      <c r="PL144"/>
      <c r="PM144"/>
      <c r="PN144"/>
      <c r="PO144"/>
      <c r="PP144"/>
      <c r="PQ144"/>
      <c r="PR144"/>
      <c r="PS144"/>
      <c r="PT144"/>
      <c r="PU144"/>
      <c r="PV144"/>
      <c r="PW144"/>
      <c r="PX144"/>
      <c r="PY144"/>
      <c r="PZ144"/>
      <c r="QA144"/>
      <c r="QB144"/>
      <c r="QC144"/>
      <c r="QD144"/>
      <c r="QE144"/>
      <c r="QF144"/>
      <c r="QG144"/>
      <c r="QH144"/>
      <c r="QI144"/>
      <c r="QJ144"/>
      <c r="QK144"/>
      <c r="QL144"/>
      <c r="QM144"/>
      <c r="QN144"/>
      <c r="QO144"/>
      <c r="QP144"/>
      <c r="QQ144"/>
      <c r="QR144"/>
      <c r="QS144"/>
      <c r="QT144"/>
      <c r="QU144"/>
      <c r="QV144"/>
      <c r="QW144"/>
      <c r="QX144"/>
      <c r="QY144"/>
      <c r="QZ144"/>
      <c r="RA144"/>
      <c r="RB144"/>
      <c r="RC144"/>
      <c r="RD144"/>
      <c r="RE144"/>
      <c r="RF144"/>
      <c r="RG144"/>
      <c r="RH144"/>
      <c r="RI144"/>
      <c r="RJ144"/>
      <c r="RK144"/>
      <c r="RL144"/>
    </row>
    <row r="145" spans="1:480" s="13" customFormat="1" ht="90.75" customHeight="1" x14ac:dyDescent="0.25">
      <c r="A145" s="34" t="s">
        <v>50</v>
      </c>
      <c r="B145" s="34" t="s">
        <v>57</v>
      </c>
      <c r="C145" s="34" t="s">
        <v>19</v>
      </c>
      <c r="D145" s="86" t="s">
        <v>151</v>
      </c>
      <c r="E145" s="26" t="s">
        <v>26</v>
      </c>
      <c r="F145" s="25" t="s">
        <v>27</v>
      </c>
      <c r="G145" s="36">
        <v>1</v>
      </c>
      <c r="H145" s="76">
        <v>45631</v>
      </c>
      <c r="I145" s="27">
        <v>0</v>
      </c>
      <c r="J145" s="27">
        <v>0</v>
      </c>
      <c r="K145" s="28">
        <v>50</v>
      </c>
      <c r="L145" s="28">
        <v>0</v>
      </c>
      <c r="M145" s="28">
        <v>0</v>
      </c>
      <c r="N145" s="52"/>
      <c r="O145" s="52"/>
      <c r="P145" s="52"/>
      <c r="Q145" s="158"/>
      <c r="R145"/>
      <c r="S145"/>
      <c r="T145"/>
      <c r="U145"/>
      <c r="V145"/>
      <c r="W145"/>
      <c r="X145"/>
      <c r="Y145"/>
      <c r="Z145"/>
      <c r="AA145"/>
      <c r="AB145"/>
      <c r="AC145"/>
      <c r="AD145"/>
      <c r="AE145"/>
      <c r="AF145"/>
      <c r="AG145"/>
      <c r="AH145"/>
      <c r="AI145"/>
      <c r="AJ145"/>
      <c r="AK145"/>
      <c r="AL145"/>
      <c r="AM145"/>
      <c r="AN145"/>
      <c r="AO145"/>
      <c r="AP145"/>
      <c r="AQ145"/>
      <c r="AR145"/>
      <c r="AS145"/>
      <c r="AT145"/>
      <c r="AU145"/>
      <c r="AV145"/>
      <c r="AW145"/>
      <c r="AX145"/>
      <c r="AY145"/>
      <c r="AZ145"/>
      <c r="BA145"/>
      <c r="BB145"/>
      <c r="BC145"/>
      <c r="BD145"/>
      <c r="BE145"/>
      <c r="BF145"/>
      <c r="BG145"/>
      <c r="BH145"/>
      <c r="BI145"/>
      <c r="BJ145"/>
      <c r="BK145"/>
      <c r="BL145"/>
      <c r="BM145"/>
      <c r="BN145"/>
      <c r="BO145"/>
      <c r="BP145"/>
      <c r="BQ145"/>
      <c r="BR145"/>
      <c r="BS145"/>
      <c r="BT145"/>
      <c r="BU145"/>
      <c r="BV145"/>
      <c r="BW145"/>
      <c r="BX145"/>
      <c r="BY145"/>
      <c r="BZ145"/>
      <c r="CA145"/>
      <c r="CB145"/>
      <c r="CC145"/>
      <c r="CD145"/>
      <c r="CE145"/>
      <c r="CF145"/>
      <c r="CG145"/>
      <c r="CH145"/>
      <c r="CI145"/>
      <c r="CJ145"/>
      <c r="CK145"/>
      <c r="CL145"/>
      <c r="CM145"/>
      <c r="CN145"/>
      <c r="CO145"/>
      <c r="CP145"/>
      <c r="CQ145"/>
      <c r="CR145"/>
      <c r="CS145"/>
      <c r="CT145"/>
      <c r="CU145"/>
      <c r="CV145"/>
      <c r="CW145"/>
      <c r="CX145"/>
      <c r="CY145"/>
      <c r="CZ145"/>
      <c r="DA145"/>
      <c r="DB145"/>
      <c r="DC145"/>
      <c r="DD145"/>
      <c r="DE145"/>
      <c r="DF145"/>
      <c r="DG145"/>
      <c r="DH145"/>
      <c r="DI145"/>
      <c r="DJ145"/>
      <c r="DK145"/>
      <c r="DL145"/>
      <c r="DM145"/>
      <c r="DN145"/>
      <c r="DO145"/>
      <c r="DP145"/>
      <c r="DQ145"/>
      <c r="DR145"/>
      <c r="DS145"/>
      <c r="DT145"/>
      <c r="DU145"/>
      <c r="DV145"/>
      <c r="DW145"/>
      <c r="DX145"/>
      <c r="DY145"/>
      <c r="DZ145"/>
      <c r="EA145"/>
      <c r="EB145"/>
      <c r="EC145"/>
      <c r="ED145"/>
      <c r="EE145"/>
      <c r="EF145"/>
      <c r="EG145"/>
      <c r="EH145"/>
      <c r="EI145"/>
      <c r="EJ145"/>
      <c r="EK145"/>
      <c r="EL145"/>
      <c r="EM145"/>
      <c r="EN145"/>
      <c r="EO145"/>
      <c r="EP145"/>
      <c r="EQ145"/>
      <c r="ER145"/>
      <c r="ES145"/>
      <c r="ET145"/>
      <c r="EU145"/>
      <c r="EV145"/>
      <c r="EW145"/>
      <c r="EX145"/>
      <c r="EY145"/>
      <c r="EZ145"/>
      <c r="FA145"/>
      <c r="FB145"/>
      <c r="FC145"/>
      <c r="FD145"/>
      <c r="FE145"/>
      <c r="FF145"/>
      <c r="FG145"/>
      <c r="FH145"/>
      <c r="FI145"/>
      <c r="FJ145"/>
      <c r="FK145"/>
      <c r="FL145"/>
      <c r="FM145"/>
      <c r="FN145"/>
      <c r="FO145"/>
      <c r="FP145"/>
      <c r="FQ145"/>
      <c r="FR145"/>
      <c r="FS145"/>
      <c r="FT145"/>
      <c r="FU145"/>
      <c r="FV145"/>
      <c r="FW145"/>
      <c r="FX145"/>
      <c r="FY145"/>
      <c r="FZ145"/>
      <c r="GA145"/>
      <c r="GB145"/>
      <c r="GC145"/>
      <c r="GD145"/>
      <c r="GE145"/>
      <c r="GF145"/>
      <c r="GG145"/>
      <c r="GH145"/>
      <c r="GI145"/>
      <c r="GJ145"/>
      <c r="GK145"/>
      <c r="GL145"/>
      <c r="GM145"/>
      <c r="GN145"/>
      <c r="GO145"/>
      <c r="GP145"/>
      <c r="GQ145"/>
      <c r="GR145"/>
      <c r="GS145"/>
      <c r="GT145"/>
      <c r="GU145"/>
      <c r="GV145"/>
      <c r="GW145"/>
      <c r="GX145"/>
      <c r="GY145"/>
      <c r="GZ145"/>
      <c r="HA145"/>
      <c r="HB145"/>
      <c r="HC145"/>
      <c r="HD145"/>
      <c r="HE145"/>
      <c r="HF145"/>
      <c r="HG145"/>
      <c r="HH145"/>
      <c r="HI145"/>
      <c r="HJ145"/>
      <c r="HK145"/>
      <c r="HL145"/>
      <c r="HM145"/>
      <c r="HN145"/>
      <c r="HO145"/>
      <c r="HP145"/>
      <c r="HQ145"/>
      <c r="HR145"/>
      <c r="HS145"/>
      <c r="HT145"/>
      <c r="HU145"/>
      <c r="HV145"/>
      <c r="HW145"/>
      <c r="HX145"/>
      <c r="HY145"/>
      <c r="HZ145"/>
      <c r="IA145"/>
      <c r="IB145"/>
      <c r="IC145"/>
      <c r="ID145"/>
      <c r="IE145"/>
      <c r="IF145"/>
      <c r="IG145"/>
      <c r="IH145"/>
      <c r="II145"/>
      <c r="IJ145"/>
      <c r="IK145"/>
      <c r="IL145"/>
      <c r="IM145"/>
      <c r="IN145"/>
      <c r="IO145"/>
      <c r="IP145"/>
      <c r="IQ145"/>
      <c r="IR145"/>
      <c r="IS145"/>
      <c r="IT145"/>
      <c r="IU145"/>
      <c r="IV145"/>
      <c r="IW145"/>
      <c r="IX145"/>
      <c r="IY145"/>
      <c r="IZ145"/>
      <c r="JA145"/>
      <c r="JB145"/>
      <c r="JC145"/>
      <c r="JD145"/>
      <c r="JE145"/>
      <c r="JF145"/>
      <c r="JG145"/>
      <c r="JH145"/>
      <c r="JI145"/>
      <c r="JJ145"/>
      <c r="JK145"/>
      <c r="JL145"/>
      <c r="JM145"/>
      <c r="JN145"/>
      <c r="JO145"/>
      <c r="JP145"/>
      <c r="JQ145"/>
      <c r="JR145"/>
      <c r="JS145"/>
      <c r="JT145"/>
      <c r="JU145"/>
      <c r="JV145"/>
      <c r="JW145"/>
      <c r="JX145"/>
      <c r="JY145"/>
      <c r="JZ145"/>
      <c r="KA145"/>
      <c r="KB145"/>
      <c r="KC145"/>
      <c r="KD145"/>
      <c r="KE145"/>
      <c r="KF145"/>
      <c r="KG145"/>
      <c r="KH145"/>
      <c r="KI145"/>
      <c r="KJ145"/>
      <c r="KK145"/>
      <c r="KL145"/>
      <c r="KM145"/>
      <c r="KN145"/>
      <c r="KO145"/>
      <c r="KP145"/>
      <c r="KQ145"/>
      <c r="KR145"/>
      <c r="KS145"/>
      <c r="KT145"/>
      <c r="KU145"/>
      <c r="KV145"/>
      <c r="KW145"/>
      <c r="KX145"/>
      <c r="KY145"/>
      <c r="KZ145"/>
      <c r="LA145"/>
      <c r="LB145"/>
      <c r="LC145"/>
      <c r="LD145"/>
      <c r="LE145"/>
      <c r="LF145"/>
      <c r="LG145"/>
      <c r="LH145"/>
      <c r="LI145"/>
      <c r="LJ145"/>
      <c r="LK145"/>
      <c r="LL145"/>
      <c r="LM145"/>
      <c r="LN145"/>
      <c r="LO145"/>
      <c r="LP145"/>
      <c r="LQ145"/>
      <c r="LR145"/>
      <c r="LS145"/>
      <c r="LT145"/>
      <c r="LU145"/>
      <c r="LV145"/>
      <c r="LW145"/>
      <c r="LX145"/>
      <c r="LY145"/>
      <c r="LZ145"/>
      <c r="MA145"/>
      <c r="MB145"/>
      <c r="MC145"/>
      <c r="MD145"/>
      <c r="ME145"/>
      <c r="MF145"/>
      <c r="MG145"/>
      <c r="MH145"/>
      <c r="MI145"/>
      <c r="MJ145"/>
      <c r="MK145"/>
      <c r="ML145"/>
      <c r="MM145"/>
      <c r="MN145"/>
      <c r="MO145"/>
      <c r="MP145"/>
      <c r="MQ145"/>
      <c r="MR145"/>
      <c r="MS145"/>
      <c r="MT145"/>
      <c r="MU145"/>
      <c r="MV145"/>
      <c r="MW145"/>
      <c r="MX145"/>
      <c r="MY145"/>
      <c r="MZ145"/>
      <c r="NA145"/>
      <c r="NB145"/>
      <c r="NC145"/>
      <c r="ND145"/>
      <c r="NE145"/>
      <c r="NF145"/>
      <c r="NG145"/>
      <c r="NH145"/>
      <c r="NI145"/>
      <c r="NJ145"/>
      <c r="NK145"/>
      <c r="NL145"/>
      <c r="NM145"/>
      <c r="NN145"/>
      <c r="NO145"/>
      <c r="NP145"/>
      <c r="NQ145"/>
      <c r="NR145"/>
      <c r="NS145"/>
      <c r="NT145"/>
      <c r="NU145"/>
      <c r="NV145"/>
      <c r="NW145"/>
      <c r="NX145"/>
      <c r="NY145"/>
      <c r="NZ145"/>
      <c r="OA145"/>
      <c r="OB145"/>
      <c r="OC145"/>
      <c r="OD145"/>
      <c r="OE145"/>
      <c r="OF145"/>
      <c r="OG145"/>
      <c r="OH145"/>
      <c r="OI145"/>
      <c r="OJ145"/>
      <c r="OK145"/>
      <c r="OL145"/>
      <c r="OM145"/>
      <c r="ON145"/>
      <c r="OO145"/>
      <c r="OP145"/>
      <c r="OQ145"/>
      <c r="OR145"/>
      <c r="OS145"/>
      <c r="OT145"/>
      <c r="OU145"/>
      <c r="OV145"/>
      <c r="OW145"/>
      <c r="OX145"/>
      <c r="OY145"/>
      <c r="OZ145"/>
      <c r="PA145"/>
      <c r="PB145"/>
      <c r="PC145"/>
      <c r="PD145"/>
      <c r="PE145"/>
      <c r="PF145"/>
      <c r="PG145"/>
      <c r="PH145"/>
      <c r="PI145"/>
      <c r="PJ145"/>
      <c r="PK145"/>
      <c r="PL145"/>
      <c r="PM145"/>
      <c r="PN145"/>
      <c r="PO145"/>
      <c r="PP145"/>
      <c r="PQ145"/>
      <c r="PR145"/>
      <c r="PS145"/>
      <c r="PT145"/>
      <c r="PU145"/>
      <c r="PV145"/>
      <c r="PW145"/>
      <c r="PX145"/>
      <c r="PY145"/>
      <c r="PZ145"/>
      <c r="QA145"/>
      <c r="QB145"/>
      <c r="QC145"/>
      <c r="QD145"/>
      <c r="QE145"/>
      <c r="QF145"/>
      <c r="QG145"/>
      <c r="QH145"/>
      <c r="QI145"/>
      <c r="QJ145"/>
      <c r="QK145"/>
      <c r="QL145"/>
      <c r="QM145"/>
      <c r="QN145"/>
      <c r="QO145"/>
      <c r="QP145"/>
      <c r="QQ145"/>
      <c r="QR145"/>
      <c r="QS145"/>
      <c r="QT145"/>
      <c r="QU145"/>
      <c r="QV145"/>
      <c r="QW145"/>
      <c r="QX145"/>
      <c r="QY145"/>
      <c r="QZ145"/>
      <c r="RA145"/>
      <c r="RB145"/>
      <c r="RC145"/>
      <c r="RD145"/>
      <c r="RE145"/>
      <c r="RF145"/>
      <c r="RG145"/>
      <c r="RH145"/>
      <c r="RI145"/>
      <c r="RJ145"/>
      <c r="RK145"/>
      <c r="RL145"/>
    </row>
    <row r="146" spans="1:480" s="13" customFormat="1" ht="90.75" customHeight="1" x14ac:dyDescent="0.25">
      <c r="A146" s="203" t="s">
        <v>50</v>
      </c>
      <c r="B146" s="203" t="s">
        <v>57</v>
      </c>
      <c r="C146" s="203" t="s">
        <v>19</v>
      </c>
      <c r="D146" s="26" t="s">
        <v>266</v>
      </c>
      <c r="E146" s="213" t="s">
        <v>26</v>
      </c>
      <c r="F146" s="203" t="s">
        <v>27</v>
      </c>
      <c r="G146" s="220">
        <v>1</v>
      </c>
      <c r="H146" s="223">
        <v>45631</v>
      </c>
      <c r="I146" s="203">
        <v>0</v>
      </c>
      <c r="J146" s="203">
        <v>0</v>
      </c>
      <c r="K146" s="28">
        <v>5200</v>
      </c>
      <c r="L146" s="28">
        <v>0</v>
      </c>
      <c r="M146" s="28">
        <v>0</v>
      </c>
      <c r="N146" s="52"/>
      <c r="O146" s="52"/>
      <c r="P146" s="52"/>
      <c r="Q146" s="158"/>
      <c r="R146"/>
      <c r="S146"/>
      <c r="T146"/>
      <c r="U146"/>
      <c r="V146"/>
      <c r="W146"/>
      <c r="X146"/>
      <c r="Y146"/>
      <c r="Z146"/>
      <c r="AA146"/>
      <c r="AB146"/>
      <c r="AC146"/>
      <c r="AD146"/>
      <c r="AE146"/>
      <c r="AF146"/>
      <c r="AG146"/>
      <c r="AH146"/>
      <c r="AI146"/>
      <c r="AJ146"/>
      <c r="AK146"/>
      <c r="AL146"/>
      <c r="AM146"/>
      <c r="AN146"/>
      <c r="AO146"/>
      <c r="AP146"/>
      <c r="AQ146"/>
      <c r="AR146"/>
      <c r="AS146"/>
      <c r="AT146"/>
      <c r="AU146"/>
      <c r="AV146"/>
      <c r="AW146"/>
      <c r="AX146"/>
      <c r="AY146"/>
      <c r="AZ146"/>
      <c r="BA146"/>
      <c r="BB146"/>
      <c r="BC146"/>
      <c r="BD146"/>
      <c r="BE146"/>
      <c r="BF146"/>
      <c r="BG146"/>
      <c r="BH146"/>
      <c r="BI146"/>
      <c r="BJ146"/>
      <c r="BK146"/>
      <c r="BL146"/>
      <c r="BM146"/>
      <c r="BN146"/>
      <c r="BO146"/>
      <c r="BP146"/>
      <c r="BQ146"/>
      <c r="BR146"/>
      <c r="BS146"/>
      <c r="BT146"/>
      <c r="BU146"/>
      <c r="BV146"/>
      <c r="BW146"/>
      <c r="BX146"/>
      <c r="BY146"/>
      <c r="BZ146"/>
      <c r="CA146"/>
      <c r="CB146"/>
      <c r="CC146"/>
      <c r="CD146"/>
      <c r="CE146"/>
      <c r="CF146"/>
      <c r="CG146"/>
      <c r="CH146"/>
      <c r="CI146"/>
      <c r="CJ146"/>
      <c r="CK146"/>
      <c r="CL146"/>
      <c r="CM146"/>
      <c r="CN146"/>
      <c r="CO146"/>
      <c r="CP146"/>
      <c r="CQ146"/>
      <c r="CR146"/>
      <c r="CS146"/>
      <c r="CT146"/>
      <c r="CU146"/>
      <c r="CV146"/>
      <c r="CW146"/>
      <c r="CX146"/>
      <c r="CY146"/>
      <c r="CZ146"/>
      <c r="DA146"/>
      <c r="DB146"/>
      <c r="DC146"/>
      <c r="DD146"/>
      <c r="DE146"/>
      <c r="DF146"/>
      <c r="DG146"/>
      <c r="DH146"/>
      <c r="DI146"/>
      <c r="DJ146"/>
      <c r="DK146"/>
      <c r="DL146"/>
      <c r="DM146"/>
      <c r="DN146"/>
      <c r="DO146"/>
      <c r="DP146"/>
      <c r="DQ146"/>
      <c r="DR146"/>
      <c r="DS146"/>
      <c r="DT146"/>
      <c r="DU146"/>
      <c r="DV146"/>
      <c r="DW146"/>
      <c r="DX146"/>
      <c r="DY146"/>
      <c r="DZ146"/>
      <c r="EA146"/>
      <c r="EB146"/>
      <c r="EC146"/>
      <c r="ED146"/>
      <c r="EE146"/>
      <c r="EF146"/>
      <c r="EG146"/>
      <c r="EH146"/>
      <c r="EI146"/>
      <c r="EJ146"/>
      <c r="EK146"/>
      <c r="EL146"/>
      <c r="EM146"/>
      <c r="EN146"/>
      <c r="EO146"/>
      <c r="EP146"/>
      <c r="EQ146"/>
      <c r="ER146"/>
      <c r="ES146"/>
      <c r="ET146"/>
      <c r="EU146"/>
      <c r="EV146"/>
      <c r="EW146"/>
      <c r="EX146"/>
      <c r="EY146"/>
      <c r="EZ146"/>
      <c r="FA146"/>
      <c r="FB146"/>
      <c r="FC146"/>
      <c r="FD146"/>
      <c r="FE146"/>
      <c r="FF146"/>
      <c r="FG146"/>
      <c r="FH146"/>
      <c r="FI146"/>
      <c r="FJ146"/>
      <c r="FK146"/>
      <c r="FL146"/>
      <c r="FM146"/>
      <c r="FN146"/>
      <c r="FO146"/>
      <c r="FP146"/>
      <c r="FQ146"/>
      <c r="FR146"/>
      <c r="FS146"/>
      <c r="FT146"/>
      <c r="FU146"/>
      <c r="FV146"/>
      <c r="FW146"/>
      <c r="FX146"/>
      <c r="FY146"/>
      <c r="FZ146"/>
      <c r="GA146"/>
      <c r="GB146"/>
      <c r="GC146"/>
      <c r="GD146"/>
      <c r="GE146"/>
      <c r="GF146"/>
      <c r="GG146"/>
      <c r="GH146"/>
      <c r="GI146"/>
      <c r="GJ146"/>
      <c r="GK146"/>
      <c r="GL146"/>
      <c r="GM146"/>
      <c r="GN146"/>
      <c r="GO146"/>
      <c r="GP146"/>
      <c r="GQ146"/>
      <c r="GR146"/>
      <c r="GS146"/>
      <c r="GT146"/>
      <c r="GU146"/>
      <c r="GV146"/>
      <c r="GW146"/>
      <c r="GX146"/>
      <c r="GY146"/>
      <c r="GZ146"/>
      <c r="HA146"/>
      <c r="HB146"/>
      <c r="HC146"/>
      <c r="HD146"/>
      <c r="HE146"/>
      <c r="HF146"/>
      <c r="HG146"/>
      <c r="HH146"/>
      <c r="HI146"/>
      <c r="HJ146"/>
      <c r="HK146"/>
      <c r="HL146"/>
      <c r="HM146"/>
      <c r="HN146"/>
      <c r="HO146"/>
      <c r="HP146"/>
      <c r="HQ146"/>
      <c r="HR146"/>
      <c r="HS146"/>
      <c r="HT146"/>
      <c r="HU146"/>
      <c r="HV146"/>
      <c r="HW146"/>
      <c r="HX146"/>
      <c r="HY146"/>
      <c r="HZ146"/>
      <c r="IA146"/>
      <c r="IB146"/>
      <c r="IC146"/>
      <c r="ID146"/>
      <c r="IE146"/>
      <c r="IF146"/>
      <c r="IG146"/>
      <c r="IH146"/>
      <c r="II146"/>
      <c r="IJ146"/>
      <c r="IK146"/>
      <c r="IL146"/>
      <c r="IM146"/>
      <c r="IN146"/>
      <c r="IO146"/>
      <c r="IP146"/>
      <c r="IQ146"/>
      <c r="IR146"/>
      <c r="IS146"/>
      <c r="IT146"/>
      <c r="IU146"/>
      <c r="IV146"/>
      <c r="IW146"/>
      <c r="IX146"/>
      <c r="IY146"/>
      <c r="IZ146"/>
      <c r="JA146"/>
      <c r="JB146"/>
      <c r="JC146"/>
      <c r="JD146"/>
      <c r="JE146"/>
      <c r="JF146"/>
      <c r="JG146"/>
      <c r="JH146"/>
      <c r="JI146"/>
      <c r="JJ146"/>
      <c r="JK146"/>
      <c r="JL146"/>
      <c r="JM146"/>
      <c r="JN146"/>
      <c r="JO146"/>
      <c r="JP146"/>
      <c r="JQ146"/>
      <c r="JR146"/>
      <c r="JS146"/>
      <c r="JT146"/>
      <c r="JU146"/>
      <c r="JV146"/>
      <c r="JW146"/>
      <c r="JX146"/>
      <c r="JY146"/>
      <c r="JZ146"/>
      <c r="KA146"/>
      <c r="KB146"/>
      <c r="KC146"/>
      <c r="KD146"/>
      <c r="KE146"/>
      <c r="KF146"/>
      <c r="KG146"/>
      <c r="KH146"/>
      <c r="KI146"/>
      <c r="KJ146"/>
      <c r="KK146"/>
      <c r="KL146"/>
      <c r="KM146"/>
      <c r="KN146"/>
      <c r="KO146"/>
      <c r="KP146"/>
      <c r="KQ146"/>
      <c r="KR146"/>
      <c r="KS146"/>
      <c r="KT146"/>
      <c r="KU146"/>
      <c r="KV146"/>
      <c r="KW146"/>
      <c r="KX146"/>
      <c r="KY146"/>
      <c r="KZ146"/>
      <c r="LA146"/>
      <c r="LB146"/>
      <c r="LC146"/>
      <c r="LD146"/>
      <c r="LE146"/>
      <c r="LF146"/>
      <c r="LG146"/>
      <c r="LH146"/>
      <c r="LI146"/>
      <c r="LJ146"/>
      <c r="LK146"/>
      <c r="LL146"/>
      <c r="LM146"/>
      <c r="LN146"/>
      <c r="LO146"/>
      <c r="LP146"/>
      <c r="LQ146"/>
      <c r="LR146"/>
      <c r="LS146"/>
      <c r="LT146"/>
      <c r="LU146"/>
      <c r="LV146"/>
      <c r="LW146"/>
      <c r="LX146"/>
      <c r="LY146"/>
      <c r="LZ146"/>
      <c r="MA146"/>
      <c r="MB146"/>
      <c r="MC146"/>
      <c r="MD146"/>
      <c r="ME146"/>
      <c r="MF146"/>
      <c r="MG146"/>
      <c r="MH146"/>
      <c r="MI146"/>
      <c r="MJ146"/>
      <c r="MK146"/>
      <c r="ML146"/>
      <c r="MM146"/>
      <c r="MN146"/>
      <c r="MO146"/>
      <c r="MP146"/>
      <c r="MQ146"/>
      <c r="MR146"/>
      <c r="MS146"/>
      <c r="MT146"/>
      <c r="MU146"/>
      <c r="MV146"/>
      <c r="MW146"/>
      <c r="MX146"/>
      <c r="MY146"/>
      <c r="MZ146"/>
      <c r="NA146"/>
      <c r="NB146"/>
      <c r="NC146"/>
      <c r="ND146"/>
      <c r="NE146"/>
      <c r="NF146"/>
      <c r="NG146"/>
      <c r="NH146"/>
      <c r="NI146"/>
      <c r="NJ146"/>
      <c r="NK146"/>
      <c r="NL146"/>
      <c r="NM146"/>
      <c r="NN146"/>
      <c r="NO146"/>
      <c r="NP146"/>
      <c r="NQ146"/>
      <c r="NR146"/>
      <c r="NS146"/>
      <c r="NT146"/>
      <c r="NU146"/>
      <c r="NV146"/>
      <c r="NW146"/>
      <c r="NX146"/>
      <c r="NY146"/>
      <c r="NZ146"/>
      <c r="OA146"/>
      <c r="OB146"/>
      <c r="OC146"/>
      <c r="OD146"/>
      <c r="OE146"/>
      <c r="OF146"/>
      <c r="OG146"/>
      <c r="OH146"/>
      <c r="OI146"/>
      <c r="OJ146"/>
      <c r="OK146"/>
      <c r="OL146"/>
      <c r="OM146"/>
      <c r="ON146"/>
      <c r="OO146"/>
      <c r="OP146"/>
      <c r="OQ146"/>
      <c r="OR146"/>
      <c r="OS146"/>
      <c r="OT146"/>
      <c r="OU146"/>
      <c r="OV146"/>
      <c r="OW146"/>
      <c r="OX146"/>
      <c r="OY146"/>
      <c r="OZ146"/>
      <c r="PA146"/>
      <c r="PB146"/>
      <c r="PC146"/>
      <c r="PD146"/>
      <c r="PE146"/>
      <c r="PF146"/>
      <c r="PG146"/>
      <c r="PH146"/>
      <c r="PI146"/>
      <c r="PJ146"/>
      <c r="PK146"/>
      <c r="PL146"/>
      <c r="PM146"/>
      <c r="PN146"/>
      <c r="PO146"/>
      <c r="PP146"/>
      <c r="PQ146"/>
      <c r="PR146"/>
      <c r="PS146"/>
      <c r="PT146"/>
      <c r="PU146"/>
      <c r="PV146"/>
      <c r="PW146"/>
      <c r="PX146"/>
      <c r="PY146"/>
      <c r="PZ146"/>
      <c r="QA146"/>
      <c r="QB146"/>
      <c r="QC146"/>
      <c r="QD146"/>
      <c r="QE146"/>
      <c r="QF146"/>
      <c r="QG146"/>
      <c r="QH146"/>
      <c r="QI146"/>
      <c r="QJ146"/>
      <c r="QK146"/>
      <c r="QL146"/>
      <c r="QM146"/>
      <c r="QN146"/>
      <c r="QO146"/>
      <c r="QP146"/>
      <c r="QQ146"/>
      <c r="QR146"/>
      <c r="QS146"/>
      <c r="QT146"/>
      <c r="QU146"/>
      <c r="QV146"/>
      <c r="QW146"/>
      <c r="QX146"/>
      <c r="QY146"/>
      <c r="QZ146"/>
      <c r="RA146"/>
      <c r="RB146"/>
      <c r="RC146"/>
      <c r="RD146"/>
      <c r="RE146"/>
      <c r="RF146"/>
      <c r="RG146"/>
      <c r="RH146"/>
      <c r="RI146"/>
      <c r="RJ146"/>
      <c r="RK146"/>
      <c r="RL146"/>
    </row>
    <row r="147" spans="1:480" s="13" customFormat="1" ht="67.5" customHeight="1" x14ac:dyDescent="0.25">
      <c r="A147" s="218"/>
      <c r="B147" s="218"/>
      <c r="C147" s="218"/>
      <c r="D147" s="26" t="s">
        <v>267</v>
      </c>
      <c r="E147" s="227"/>
      <c r="F147" s="218"/>
      <c r="G147" s="221"/>
      <c r="H147" s="224"/>
      <c r="I147" s="218"/>
      <c r="J147" s="218"/>
      <c r="K147" s="28">
        <v>2542.14</v>
      </c>
      <c r="L147" s="28">
        <v>0</v>
      </c>
      <c r="M147" s="28">
        <v>0</v>
      </c>
      <c r="N147" s="52"/>
      <c r="O147" s="52"/>
      <c r="P147" s="52"/>
      <c r="Q147" s="158"/>
      <c r="R147"/>
      <c r="S147"/>
      <c r="T147"/>
      <c r="U147"/>
      <c r="V147"/>
      <c r="W147"/>
      <c r="X147"/>
      <c r="Y147"/>
      <c r="Z147"/>
      <c r="AA147"/>
      <c r="AB147"/>
      <c r="AC147"/>
      <c r="AD147"/>
      <c r="AE147"/>
      <c r="AF147"/>
      <c r="AG147"/>
      <c r="AH147"/>
      <c r="AI147"/>
      <c r="AJ147"/>
      <c r="AK147"/>
      <c r="AL147"/>
      <c r="AM147"/>
      <c r="AN147"/>
      <c r="AO147"/>
      <c r="AP147"/>
      <c r="AQ147"/>
      <c r="AR147"/>
      <c r="AS147"/>
      <c r="AT147"/>
      <c r="AU147"/>
      <c r="AV147"/>
      <c r="AW147"/>
      <c r="AX147"/>
      <c r="AY147"/>
      <c r="AZ147"/>
      <c r="BA147"/>
      <c r="BB147"/>
      <c r="BC147"/>
      <c r="BD147"/>
      <c r="BE147"/>
      <c r="BF147"/>
      <c r="BG147"/>
      <c r="BH147"/>
      <c r="BI147"/>
      <c r="BJ147"/>
      <c r="BK147"/>
      <c r="BL147"/>
      <c r="BM147"/>
      <c r="BN147"/>
      <c r="BO147"/>
      <c r="BP147"/>
      <c r="BQ147"/>
      <c r="BR147"/>
      <c r="BS147"/>
      <c r="BT147"/>
      <c r="BU147"/>
      <c r="BV147"/>
      <c r="BW147"/>
      <c r="BX147"/>
      <c r="BY147"/>
      <c r="BZ147"/>
      <c r="CA147"/>
      <c r="CB147"/>
      <c r="CC147"/>
      <c r="CD147"/>
      <c r="CE147"/>
      <c r="CF147"/>
      <c r="CG147"/>
      <c r="CH147"/>
      <c r="CI147"/>
      <c r="CJ147"/>
      <c r="CK147"/>
      <c r="CL147"/>
      <c r="CM147"/>
      <c r="CN147"/>
      <c r="CO147"/>
      <c r="CP147"/>
      <c r="CQ147"/>
      <c r="CR147"/>
      <c r="CS147"/>
      <c r="CT147"/>
      <c r="CU147"/>
      <c r="CV147"/>
      <c r="CW147"/>
      <c r="CX147"/>
      <c r="CY147"/>
      <c r="CZ147"/>
      <c r="DA147"/>
      <c r="DB147"/>
      <c r="DC147"/>
      <c r="DD147"/>
      <c r="DE147"/>
      <c r="DF147"/>
      <c r="DG147"/>
      <c r="DH147"/>
      <c r="DI147"/>
      <c r="DJ147"/>
      <c r="DK147"/>
      <c r="DL147"/>
      <c r="DM147"/>
      <c r="DN147"/>
      <c r="DO147"/>
      <c r="DP147"/>
      <c r="DQ147"/>
      <c r="DR147"/>
      <c r="DS147"/>
      <c r="DT147"/>
      <c r="DU147"/>
      <c r="DV147"/>
      <c r="DW147"/>
      <c r="DX147"/>
      <c r="DY147"/>
      <c r="DZ147"/>
      <c r="EA147"/>
      <c r="EB147"/>
      <c r="EC147"/>
      <c r="ED147"/>
      <c r="EE147"/>
      <c r="EF147"/>
      <c r="EG147"/>
      <c r="EH147"/>
      <c r="EI147"/>
      <c r="EJ147"/>
      <c r="EK147"/>
      <c r="EL147"/>
      <c r="EM147"/>
      <c r="EN147"/>
      <c r="EO147"/>
      <c r="EP147"/>
      <c r="EQ147"/>
      <c r="ER147"/>
      <c r="ES147"/>
      <c r="ET147"/>
      <c r="EU147"/>
      <c r="EV147"/>
      <c r="EW147"/>
      <c r="EX147"/>
      <c r="EY147"/>
      <c r="EZ147"/>
      <c r="FA147"/>
      <c r="FB147"/>
      <c r="FC147"/>
      <c r="FD147"/>
      <c r="FE147"/>
      <c r="FF147"/>
      <c r="FG147"/>
      <c r="FH147"/>
      <c r="FI147"/>
      <c r="FJ147"/>
      <c r="FK147"/>
      <c r="FL147"/>
      <c r="FM147"/>
      <c r="FN147"/>
      <c r="FO147"/>
      <c r="FP147"/>
      <c r="FQ147"/>
      <c r="FR147"/>
      <c r="FS147"/>
      <c r="FT147"/>
      <c r="FU147"/>
      <c r="FV147"/>
      <c r="FW147"/>
      <c r="FX147"/>
      <c r="FY147"/>
      <c r="FZ147"/>
      <c r="GA147"/>
      <c r="GB147"/>
      <c r="GC147"/>
      <c r="GD147"/>
      <c r="GE147"/>
      <c r="GF147"/>
      <c r="GG147"/>
      <c r="GH147"/>
      <c r="GI147"/>
      <c r="GJ147"/>
      <c r="GK147"/>
      <c r="GL147"/>
      <c r="GM147"/>
      <c r="GN147"/>
      <c r="GO147"/>
      <c r="GP147"/>
      <c r="GQ147"/>
      <c r="GR147"/>
      <c r="GS147"/>
      <c r="GT147"/>
      <c r="GU147"/>
      <c r="GV147"/>
      <c r="GW147"/>
      <c r="GX147"/>
      <c r="GY147"/>
      <c r="GZ147"/>
      <c r="HA147"/>
      <c r="HB147"/>
      <c r="HC147"/>
      <c r="HD147"/>
      <c r="HE147"/>
      <c r="HF147"/>
      <c r="HG147"/>
      <c r="HH147"/>
      <c r="HI147"/>
      <c r="HJ147"/>
      <c r="HK147"/>
      <c r="HL147"/>
      <c r="HM147"/>
      <c r="HN147"/>
      <c r="HO147"/>
      <c r="HP147"/>
      <c r="HQ147"/>
      <c r="HR147"/>
      <c r="HS147"/>
      <c r="HT147"/>
      <c r="HU147"/>
      <c r="HV147"/>
      <c r="HW147"/>
      <c r="HX147"/>
      <c r="HY147"/>
      <c r="HZ147"/>
      <c r="IA147"/>
      <c r="IB147"/>
      <c r="IC147"/>
      <c r="ID147"/>
      <c r="IE147"/>
      <c r="IF147"/>
      <c r="IG147"/>
      <c r="IH147"/>
      <c r="II147"/>
      <c r="IJ147"/>
      <c r="IK147"/>
      <c r="IL147"/>
      <c r="IM147"/>
      <c r="IN147"/>
      <c r="IO147"/>
      <c r="IP147"/>
      <c r="IQ147"/>
      <c r="IR147"/>
      <c r="IS147"/>
      <c r="IT147"/>
      <c r="IU147"/>
      <c r="IV147"/>
      <c r="IW147"/>
      <c r="IX147"/>
      <c r="IY147"/>
      <c r="IZ147"/>
      <c r="JA147"/>
      <c r="JB147"/>
      <c r="JC147"/>
      <c r="JD147"/>
      <c r="JE147"/>
      <c r="JF147"/>
      <c r="JG147"/>
      <c r="JH147"/>
      <c r="JI147"/>
      <c r="JJ147"/>
      <c r="JK147"/>
      <c r="JL147"/>
      <c r="JM147"/>
      <c r="JN147"/>
      <c r="JO147"/>
      <c r="JP147"/>
      <c r="JQ147"/>
      <c r="JR147"/>
      <c r="JS147"/>
      <c r="JT147"/>
      <c r="JU147"/>
      <c r="JV147"/>
      <c r="JW147"/>
      <c r="JX147"/>
      <c r="JY147"/>
      <c r="JZ147"/>
      <c r="KA147"/>
      <c r="KB147"/>
      <c r="KC147"/>
      <c r="KD147"/>
      <c r="KE147"/>
      <c r="KF147"/>
      <c r="KG147"/>
      <c r="KH147"/>
      <c r="KI147"/>
      <c r="KJ147"/>
      <c r="KK147"/>
      <c r="KL147"/>
      <c r="KM147"/>
      <c r="KN147"/>
      <c r="KO147"/>
      <c r="KP147"/>
      <c r="KQ147"/>
      <c r="KR147"/>
      <c r="KS147"/>
      <c r="KT147"/>
      <c r="KU147"/>
      <c r="KV147"/>
      <c r="KW147"/>
      <c r="KX147"/>
      <c r="KY147"/>
      <c r="KZ147"/>
      <c r="LA147"/>
      <c r="LB147"/>
      <c r="LC147"/>
      <c r="LD147"/>
      <c r="LE147"/>
      <c r="LF147"/>
      <c r="LG147"/>
      <c r="LH147"/>
      <c r="LI147"/>
      <c r="LJ147"/>
      <c r="LK147"/>
      <c r="LL147"/>
      <c r="LM147"/>
      <c r="LN147"/>
      <c r="LO147"/>
      <c r="LP147"/>
      <c r="LQ147"/>
      <c r="LR147"/>
      <c r="LS147"/>
      <c r="LT147"/>
      <c r="LU147"/>
      <c r="LV147"/>
      <c r="LW147"/>
      <c r="LX147"/>
      <c r="LY147"/>
      <c r="LZ147"/>
      <c r="MA147"/>
      <c r="MB147"/>
      <c r="MC147"/>
      <c r="MD147"/>
      <c r="ME147"/>
      <c r="MF147"/>
      <c r="MG147"/>
      <c r="MH147"/>
      <c r="MI147"/>
      <c r="MJ147"/>
      <c r="MK147"/>
      <c r="ML147"/>
      <c r="MM147"/>
      <c r="MN147"/>
      <c r="MO147"/>
      <c r="MP147"/>
      <c r="MQ147"/>
      <c r="MR147"/>
      <c r="MS147"/>
      <c r="MT147"/>
      <c r="MU147"/>
      <c r="MV147"/>
      <c r="MW147"/>
      <c r="MX147"/>
      <c r="MY147"/>
      <c r="MZ147"/>
      <c r="NA147"/>
      <c r="NB147"/>
      <c r="NC147"/>
      <c r="ND147"/>
      <c r="NE147"/>
      <c r="NF147"/>
      <c r="NG147"/>
      <c r="NH147"/>
      <c r="NI147"/>
      <c r="NJ147"/>
      <c r="NK147"/>
      <c r="NL147"/>
      <c r="NM147"/>
      <c r="NN147"/>
      <c r="NO147"/>
      <c r="NP147"/>
      <c r="NQ147"/>
      <c r="NR147"/>
      <c r="NS147"/>
      <c r="NT147"/>
      <c r="NU147"/>
      <c r="NV147"/>
      <c r="NW147"/>
      <c r="NX147"/>
      <c r="NY147"/>
      <c r="NZ147"/>
      <c r="OA147"/>
      <c r="OB147"/>
      <c r="OC147"/>
      <c r="OD147"/>
      <c r="OE147"/>
      <c r="OF147"/>
      <c r="OG147"/>
      <c r="OH147"/>
      <c r="OI147"/>
      <c r="OJ147"/>
      <c r="OK147"/>
      <c r="OL147"/>
      <c r="OM147"/>
      <c r="ON147"/>
      <c r="OO147"/>
      <c r="OP147"/>
      <c r="OQ147"/>
      <c r="OR147"/>
      <c r="OS147"/>
      <c r="OT147"/>
      <c r="OU147"/>
      <c r="OV147"/>
      <c r="OW147"/>
      <c r="OX147"/>
      <c r="OY147"/>
      <c r="OZ147"/>
      <c r="PA147"/>
      <c r="PB147"/>
      <c r="PC147"/>
      <c r="PD147"/>
      <c r="PE147"/>
      <c r="PF147"/>
      <c r="PG147"/>
      <c r="PH147"/>
      <c r="PI147"/>
      <c r="PJ147"/>
      <c r="PK147"/>
      <c r="PL147"/>
      <c r="PM147"/>
      <c r="PN147"/>
      <c r="PO147"/>
      <c r="PP147"/>
      <c r="PQ147"/>
      <c r="PR147"/>
      <c r="PS147"/>
      <c r="PT147"/>
      <c r="PU147"/>
      <c r="PV147"/>
      <c r="PW147"/>
      <c r="PX147"/>
      <c r="PY147"/>
      <c r="PZ147"/>
      <c r="QA147"/>
      <c r="QB147"/>
      <c r="QC147"/>
      <c r="QD147"/>
      <c r="QE147"/>
      <c r="QF147"/>
      <c r="QG147"/>
      <c r="QH147"/>
      <c r="QI147"/>
      <c r="QJ147"/>
      <c r="QK147"/>
      <c r="QL147"/>
      <c r="QM147"/>
      <c r="QN147"/>
      <c r="QO147"/>
      <c r="QP147"/>
      <c r="QQ147"/>
      <c r="QR147"/>
      <c r="QS147"/>
      <c r="QT147"/>
      <c r="QU147"/>
      <c r="QV147"/>
      <c r="QW147"/>
      <c r="QX147"/>
      <c r="QY147"/>
      <c r="QZ147"/>
      <c r="RA147"/>
      <c r="RB147"/>
      <c r="RC147"/>
      <c r="RD147"/>
      <c r="RE147"/>
      <c r="RF147"/>
      <c r="RG147"/>
      <c r="RH147"/>
      <c r="RI147"/>
      <c r="RJ147"/>
      <c r="RK147"/>
      <c r="RL147"/>
    </row>
    <row r="148" spans="1:480" s="13" customFormat="1" ht="52.5" customHeight="1" x14ac:dyDescent="0.25">
      <c r="A148" s="204"/>
      <c r="B148" s="204" t="s">
        <v>57</v>
      </c>
      <c r="C148" s="204" t="s">
        <v>19</v>
      </c>
      <c r="D148" s="26" t="s">
        <v>293</v>
      </c>
      <c r="E148" s="228"/>
      <c r="F148" s="219" t="s">
        <v>27</v>
      </c>
      <c r="G148" s="222"/>
      <c r="H148" s="225">
        <v>45631</v>
      </c>
      <c r="I148" s="219">
        <v>0</v>
      </c>
      <c r="J148" s="219">
        <v>0</v>
      </c>
      <c r="K148" s="28">
        <v>124.42</v>
      </c>
      <c r="L148" s="28">
        <v>0</v>
      </c>
      <c r="M148" s="28">
        <v>0</v>
      </c>
      <c r="N148" s="52"/>
      <c r="O148" s="52"/>
      <c r="P148" s="52"/>
      <c r="Q148" s="158"/>
      <c r="R148"/>
      <c r="S148"/>
      <c r="T148"/>
      <c r="U148"/>
      <c r="V148"/>
      <c r="W148"/>
      <c r="X148"/>
      <c r="Y148"/>
      <c r="Z148"/>
      <c r="AA148"/>
      <c r="AB148"/>
      <c r="AC148"/>
      <c r="AD148"/>
      <c r="AE148"/>
      <c r="AF148"/>
      <c r="AG148"/>
      <c r="AH148"/>
      <c r="AI148"/>
      <c r="AJ148"/>
      <c r="AK148"/>
      <c r="AL148"/>
      <c r="AM148"/>
      <c r="AN148"/>
      <c r="AO148"/>
      <c r="AP148"/>
      <c r="AQ148"/>
      <c r="AR148"/>
      <c r="AS148"/>
      <c r="AT148"/>
      <c r="AU148"/>
      <c r="AV148"/>
      <c r="AW148"/>
      <c r="AX148"/>
      <c r="AY148"/>
      <c r="AZ148"/>
      <c r="BA148"/>
      <c r="BB148"/>
      <c r="BC148"/>
      <c r="BD148"/>
      <c r="BE148"/>
      <c r="BF148"/>
      <c r="BG148"/>
      <c r="BH148"/>
      <c r="BI148"/>
      <c r="BJ148"/>
      <c r="BK148"/>
      <c r="BL148"/>
      <c r="BM148"/>
      <c r="BN148"/>
      <c r="BO148"/>
      <c r="BP148"/>
      <c r="BQ148"/>
      <c r="BR148"/>
      <c r="BS148"/>
      <c r="BT148"/>
      <c r="BU148"/>
      <c r="BV148"/>
      <c r="BW148"/>
      <c r="BX148"/>
      <c r="BY148"/>
      <c r="BZ148"/>
      <c r="CA148"/>
      <c r="CB148"/>
      <c r="CC148"/>
      <c r="CD148"/>
      <c r="CE148"/>
      <c r="CF148"/>
      <c r="CG148"/>
      <c r="CH148"/>
      <c r="CI148"/>
      <c r="CJ148"/>
      <c r="CK148"/>
      <c r="CL148"/>
      <c r="CM148"/>
      <c r="CN148"/>
      <c r="CO148"/>
      <c r="CP148"/>
      <c r="CQ148"/>
      <c r="CR148"/>
      <c r="CS148"/>
      <c r="CT148"/>
      <c r="CU148"/>
      <c r="CV148"/>
      <c r="CW148"/>
      <c r="CX148"/>
      <c r="CY148"/>
      <c r="CZ148"/>
      <c r="DA148"/>
      <c r="DB148"/>
      <c r="DC148"/>
      <c r="DD148"/>
      <c r="DE148"/>
      <c r="DF148"/>
      <c r="DG148"/>
      <c r="DH148"/>
      <c r="DI148"/>
      <c r="DJ148"/>
      <c r="DK148"/>
      <c r="DL148"/>
      <c r="DM148"/>
      <c r="DN148"/>
      <c r="DO148"/>
      <c r="DP148"/>
      <c r="DQ148"/>
      <c r="DR148"/>
      <c r="DS148"/>
      <c r="DT148"/>
      <c r="DU148"/>
      <c r="DV148"/>
      <c r="DW148"/>
      <c r="DX148"/>
      <c r="DY148"/>
      <c r="DZ148"/>
      <c r="EA148"/>
      <c r="EB148"/>
      <c r="EC148"/>
      <c r="ED148"/>
      <c r="EE148"/>
      <c r="EF148"/>
      <c r="EG148"/>
      <c r="EH148"/>
      <c r="EI148"/>
      <c r="EJ148"/>
      <c r="EK148"/>
      <c r="EL148"/>
      <c r="EM148"/>
      <c r="EN148"/>
      <c r="EO148"/>
      <c r="EP148"/>
      <c r="EQ148"/>
      <c r="ER148"/>
      <c r="ES148"/>
      <c r="ET148"/>
      <c r="EU148"/>
      <c r="EV148"/>
      <c r="EW148"/>
      <c r="EX148"/>
      <c r="EY148"/>
      <c r="EZ148"/>
      <c r="FA148"/>
      <c r="FB148"/>
      <c r="FC148"/>
      <c r="FD148"/>
      <c r="FE148"/>
      <c r="FF148"/>
      <c r="FG148"/>
      <c r="FH148"/>
      <c r="FI148"/>
      <c r="FJ148"/>
      <c r="FK148"/>
      <c r="FL148"/>
      <c r="FM148"/>
      <c r="FN148"/>
      <c r="FO148"/>
      <c r="FP148"/>
      <c r="FQ148"/>
      <c r="FR148"/>
      <c r="FS148"/>
      <c r="FT148"/>
      <c r="FU148"/>
      <c r="FV148"/>
      <c r="FW148"/>
      <c r="FX148"/>
      <c r="FY148"/>
      <c r="FZ148"/>
      <c r="GA148"/>
      <c r="GB148"/>
      <c r="GC148"/>
      <c r="GD148"/>
      <c r="GE148"/>
      <c r="GF148"/>
      <c r="GG148"/>
      <c r="GH148"/>
      <c r="GI148"/>
      <c r="GJ148"/>
      <c r="GK148"/>
      <c r="GL148"/>
      <c r="GM148"/>
      <c r="GN148"/>
      <c r="GO148"/>
      <c r="GP148"/>
      <c r="GQ148"/>
      <c r="GR148"/>
      <c r="GS148"/>
      <c r="GT148"/>
      <c r="GU148"/>
      <c r="GV148"/>
      <c r="GW148"/>
      <c r="GX148"/>
      <c r="GY148"/>
      <c r="GZ148"/>
      <c r="HA148"/>
      <c r="HB148"/>
      <c r="HC148"/>
      <c r="HD148"/>
      <c r="HE148"/>
      <c r="HF148"/>
      <c r="HG148"/>
      <c r="HH148"/>
      <c r="HI148"/>
      <c r="HJ148"/>
      <c r="HK148"/>
      <c r="HL148"/>
      <c r="HM148"/>
      <c r="HN148"/>
      <c r="HO148"/>
      <c r="HP148"/>
      <c r="HQ148"/>
      <c r="HR148"/>
      <c r="HS148"/>
      <c r="HT148"/>
      <c r="HU148"/>
      <c r="HV148"/>
      <c r="HW148"/>
      <c r="HX148"/>
      <c r="HY148"/>
      <c r="HZ148"/>
      <c r="IA148"/>
      <c r="IB148"/>
      <c r="IC148"/>
      <c r="ID148"/>
      <c r="IE148"/>
      <c r="IF148"/>
      <c r="IG148"/>
      <c r="IH148"/>
      <c r="II148"/>
      <c r="IJ148"/>
      <c r="IK148"/>
      <c r="IL148"/>
      <c r="IM148"/>
      <c r="IN148"/>
      <c r="IO148"/>
      <c r="IP148"/>
      <c r="IQ148"/>
      <c r="IR148"/>
      <c r="IS148"/>
      <c r="IT148"/>
      <c r="IU148"/>
      <c r="IV148"/>
      <c r="IW148"/>
      <c r="IX148"/>
      <c r="IY148"/>
      <c r="IZ148"/>
      <c r="JA148"/>
      <c r="JB148"/>
      <c r="JC148"/>
      <c r="JD148"/>
      <c r="JE148"/>
      <c r="JF148"/>
      <c r="JG148"/>
      <c r="JH148"/>
      <c r="JI148"/>
      <c r="JJ148"/>
      <c r="JK148"/>
      <c r="JL148"/>
      <c r="JM148"/>
      <c r="JN148"/>
      <c r="JO148"/>
      <c r="JP148"/>
      <c r="JQ148"/>
      <c r="JR148"/>
      <c r="JS148"/>
      <c r="JT148"/>
      <c r="JU148"/>
      <c r="JV148"/>
      <c r="JW148"/>
      <c r="JX148"/>
      <c r="JY148"/>
      <c r="JZ148"/>
      <c r="KA148"/>
      <c r="KB148"/>
      <c r="KC148"/>
      <c r="KD148"/>
      <c r="KE148"/>
      <c r="KF148"/>
      <c r="KG148"/>
      <c r="KH148"/>
      <c r="KI148"/>
      <c r="KJ148"/>
      <c r="KK148"/>
      <c r="KL148"/>
      <c r="KM148"/>
      <c r="KN148"/>
      <c r="KO148"/>
      <c r="KP148"/>
      <c r="KQ148"/>
      <c r="KR148"/>
      <c r="KS148"/>
      <c r="KT148"/>
      <c r="KU148"/>
      <c r="KV148"/>
      <c r="KW148"/>
      <c r="KX148"/>
      <c r="KY148"/>
      <c r="KZ148"/>
      <c r="LA148"/>
      <c r="LB148"/>
      <c r="LC148"/>
      <c r="LD148"/>
      <c r="LE148"/>
      <c r="LF148"/>
      <c r="LG148"/>
      <c r="LH148"/>
      <c r="LI148"/>
      <c r="LJ148"/>
      <c r="LK148"/>
      <c r="LL148"/>
      <c r="LM148"/>
      <c r="LN148"/>
      <c r="LO148"/>
      <c r="LP148"/>
      <c r="LQ148"/>
      <c r="LR148"/>
      <c r="LS148"/>
      <c r="LT148"/>
      <c r="LU148"/>
      <c r="LV148"/>
      <c r="LW148"/>
      <c r="LX148"/>
      <c r="LY148"/>
      <c r="LZ148"/>
      <c r="MA148"/>
      <c r="MB148"/>
      <c r="MC148"/>
      <c r="MD148"/>
      <c r="ME148"/>
      <c r="MF148"/>
      <c r="MG148"/>
      <c r="MH148"/>
      <c r="MI148"/>
      <c r="MJ148"/>
      <c r="MK148"/>
      <c r="ML148"/>
      <c r="MM148"/>
      <c r="MN148"/>
      <c r="MO148"/>
      <c r="MP148"/>
      <c r="MQ148"/>
      <c r="MR148"/>
      <c r="MS148"/>
      <c r="MT148"/>
      <c r="MU148"/>
      <c r="MV148"/>
      <c r="MW148"/>
      <c r="MX148"/>
      <c r="MY148"/>
      <c r="MZ148"/>
      <c r="NA148"/>
      <c r="NB148"/>
      <c r="NC148"/>
      <c r="ND148"/>
      <c r="NE148"/>
      <c r="NF148"/>
      <c r="NG148"/>
      <c r="NH148"/>
      <c r="NI148"/>
      <c r="NJ148"/>
      <c r="NK148"/>
      <c r="NL148"/>
      <c r="NM148"/>
      <c r="NN148"/>
      <c r="NO148"/>
      <c r="NP148"/>
      <c r="NQ148"/>
      <c r="NR148"/>
      <c r="NS148"/>
      <c r="NT148"/>
      <c r="NU148"/>
      <c r="NV148"/>
      <c r="NW148"/>
      <c r="NX148"/>
      <c r="NY148"/>
      <c r="NZ148"/>
      <c r="OA148"/>
      <c r="OB148"/>
      <c r="OC148"/>
      <c r="OD148"/>
      <c r="OE148"/>
      <c r="OF148"/>
      <c r="OG148"/>
      <c r="OH148"/>
      <c r="OI148"/>
      <c r="OJ148"/>
      <c r="OK148"/>
      <c r="OL148"/>
      <c r="OM148"/>
      <c r="ON148"/>
      <c r="OO148"/>
      <c r="OP148"/>
      <c r="OQ148"/>
      <c r="OR148"/>
      <c r="OS148"/>
      <c r="OT148"/>
      <c r="OU148"/>
      <c r="OV148"/>
      <c r="OW148"/>
      <c r="OX148"/>
      <c r="OY148"/>
      <c r="OZ148"/>
      <c r="PA148"/>
      <c r="PB148"/>
      <c r="PC148"/>
      <c r="PD148"/>
      <c r="PE148"/>
      <c r="PF148"/>
      <c r="PG148"/>
      <c r="PH148"/>
      <c r="PI148"/>
      <c r="PJ148"/>
      <c r="PK148"/>
      <c r="PL148"/>
      <c r="PM148"/>
      <c r="PN148"/>
      <c r="PO148"/>
      <c r="PP148"/>
      <c r="PQ148"/>
      <c r="PR148"/>
      <c r="PS148"/>
      <c r="PT148"/>
      <c r="PU148"/>
      <c r="PV148"/>
      <c r="PW148"/>
      <c r="PX148"/>
      <c r="PY148"/>
      <c r="PZ148"/>
      <c r="QA148"/>
      <c r="QB148"/>
      <c r="QC148"/>
      <c r="QD148"/>
      <c r="QE148"/>
      <c r="QF148"/>
      <c r="QG148"/>
      <c r="QH148"/>
      <c r="QI148"/>
      <c r="QJ148"/>
      <c r="QK148"/>
      <c r="QL148"/>
      <c r="QM148"/>
      <c r="QN148"/>
      <c r="QO148"/>
      <c r="QP148"/>
      <c r="QQ148"/>
      <c r="QR148"/>
      <c r="QS148"/>
      <c r="QT148"/>
      <c r="QU148"/>
      <c r="QV148"/>
      <c r="QW148"/>
      <c r="QX148"/>
      <c r="QY148"/>
      <c r="QZ148"/>
      <c r="RA148"/>
      <c r="RB148"/>
      <c r="RC148"/>
      <c r="RD148"/>
      <c r="RE148"/>
      <c r="RF148"/>
      <c r="RG148"/>
      <c r="RH148"/>
      <c r="RI148"/>
      <c r="RJ148"/>
      <c r="RK148"/>
      <c r="RL148"/>
    </row>
    <row r="149" spans="1:480" s="13" customFormat="1" ht="60" customHeight="1" x14ac:dyDescent="0.25">
      <c r="A149" s="203" t="s">
        <v>50</v>
      </c>
      <c r="B149" s="203" t="s">
        <v>57</v>
      </c>
      <c r="C149" s="203" t="s">
        <v>19</v>
      </c>
      <c r="D149" s="26" t="s">
        <v>268</v>
      </c>
      <c r="E149" s="213" t="s">
        <v>26</v>
      </c>
      <c r="F149" s="203" t="s">
        <v>27</v>
      </c>
      <c r="G149" s="220">
        <v>1</v>
      </c>
      <c r="H149" s="223">
        <v>45631</v>
      </c>
      <c r="I149" s="203">
        <v>0</v>
      </c>
      <c r="J149" s="203">
        <v>0</v>
      </c>
      <c r="K149" s="74">
        <v>7499</v>
      </c>
      <c r="L149" s="28">
        <v>0</v>
      </c>
      <c r="M149" s="28">
        <v>0</v>
      </c>
      <c r="N149" s="52"/>
      <c r="O149" s="52"/>
      <c r="P149" s="52"/>
      <c r="Q149" s="158"/>
      <c r="R149"/>
      <c r="S149"/>
      <c r="T149"/>
      <c r="U149"/>
      <c r="V149"/>
      <c r="W149"/>
      <c r="X149"/>
      <c r="Y149"/>
      <c r="Z149"/>
      <c r="AA149"/>
      <c r="AB149"/>
      <c r="AC149"/>
      <c r="AD149"/>
      <c r="AE149"/>
      <c r="AF149"/>
      <c r="AG149"/>
      <c r="AH149"/>
      <c r="AI149"/>
      <c r="AJ149"/>
      <c r="AK149"/>
      <c r="AL149"/>
      <c r="AM149"/>
      <c r="AN149"/>
      <c r="AO149"/>
      <c r="AP149"/>
      <c r="AQ149"/>
      <c r="AR149"/>
      <c r="AS149"/>
      <c r="AT149"/>
      <c r="AU149"/>
      <c r="AV149"/>
      <c r="AW149"/>
      <c r="AX149"/>
      <c r="AY149"/>
      <c r="AZ149"/>
      <c r="BA149"/>
      <c r="BB149"/>
      <c r="BC149"/>
      <c r="BD149"/>
      <c r="BE149"/>
      <c r="BF149"/>
      <c r="BG149"/>
      <c r="BH149"/>
      <c r="BI149"/>
      <c r="BJ149"/>
      <c r="BK149"/>
      <c r="BL149"/>
      <c r="BM149"/>
      <c r="BN149"/>
      <c r="BO149"/>
      <c r="BP149"/>
      <c r="BQ149"/>
      <c r="BR149"/>
      <c r="BS149"/>
      <c r="BT149"/>
      <c r="BU149"/>
      <c r="BV149"/>
      <c r="BW149"/>
      <c r="BX149"/>
      <c r="BY149"/>
      <c r="BZ149"/>
      <c r="CA149"/>
      <c r="CB149"/>
      <c r="CC149"/>
      <c r="CD149"/>
      <c r="CE149"/>
      <c r="CF149"/>
      <c r="CG149"/>
      <c r="CH149"/>
      <c r="CI149"/>
      <c r="CJ149"/>
      <c r="CK149"/>
      <c r="CL149"/>
      <c r="CM149"/>
      <c r="CN149"/>
      <c r="CO149"/>
      <c r="CP149"/>
      <c r="CQ149"/>
      <c r="CR149"/>
      <c r="CS149"/>
      <c r="CT149"/>
      <c r="CU149"/>
      <c r="CV149"/>
      <c r="CW149"/>
      <c r="CX149"/>
      <c r="CY149"/>
      <c r="CZ149"/>
      <c r="DA149"/>
      <c r="DB149"/>
      <c r="DC149"/>
      <c r="DD149"/>
      <c r="DE149"/>
      <c r="DF149"/>
      <c r="DG149"/>
      <c r="DH149"/>
      <c r="DI149"/>
      <c r="DJ149"/>
      <c r="DK149"/>
      <c r="DL149"/>
      <c r="DM149"/>
      <c r="DN149"/>
      <c r="DO149"/>
      <c r="DP149"/>
      <c r="DQ149"/>
      <c r="DR149"/>
      <c r="DS149"/>
      <c r="DT149"/>
      <c r="DU149"/>
      <c r="DV149"/>
      <c r="DW149"/>
      <c r="DX149"/>
      <c r="DY149"/>
      <c r="DZ149"/>
      <c r="EA149"/>
      <c r="EB149"/>
      <c r="EC149"/>
      <c r="ED149"/>
      <c r="EE149"/>
      <c r="EF149"/>
      <c r="EG149"/>
      <c r="EH149"/>
      <c r="EI149"/>
      <c r="EJ149"/>
      <c r="EK149"/>
      <c r="EL149"/>
      <c r="EM149"/>
      <c r="EN149"/>
      <c r="EO149"/>
      <c r="EP149"/>
      <c r="EQ149"/>
      <c r="ER149"/>
      <c r="ES149"/>
      <c r="ET149"/>
      <c r="EU149"/>
      <c r="EV149"/>
      <c r="EW149"/>
      <c r="EX149"/>
      <c r="EY149"/>
      <c r="EZ149"/>
      <c r="FA149"/>
      <c r="FB149"/>
      <c r="FC149"/>
      <c r="FD149"/>
      <c r="FE149"/>
      <c r="FF149"/>
      <c r="FG149"/>
      <c r="FH149"/>
      <c r="FI149"/>
      <c r="FJ149"/>
      <c r="FK149"/>
      <c r="FL149"/>
      <c r="FM149"/>
      <c r="FN149"/>
      <c r="FO149"/>
      <c r="FP149"/>
      <c r="FQ149"/>
      <c r="FR149"/>
      <c r="FS149"/>
      <c r="FT149"/>
      <c r="FU149"/>
      <c r="FV149"/>
      <c r="FW149"/>
      <c r="FX149"/>
      <c r="FY149"/>
      <c r="FZ149"/>
      <c r="GA149"/>
      <c r="GB149"/>
      <c r="GC149"/>
      <c r="GD149"/>
      <c r="GE149"/>
      <c r="GF149"/>
      <c r="GG149"/>
      <c r="GH149"/>
      <c r="GI149"/>
      <c r="GJ149"/>
      <c r="GK149"/>
      <c r="GL149"/>
      <c r="GM149"/>
      <c r="GN149"/>
      <c r="GO149"/>
      <c r="GP149"/>
      <c r="GQ149"/>
      <c r="GR149"/>
      <c r="GS149"/>
      <c r="GT149"/>
      <c r="GU149"/>
      <c r="GV149"/>
      <c r="GW149"/>
      <c r="GX149"/>
      <c r="GY149"/>
      <c r="GZ149"/>
      <c r="HA149"/>
      <c r="HB149"/>
      <c r="HC149"/>
      <c r="HD149"/>
      <c r="HE149"/>
      <c r="HF149"/>
      <c r="HG149"/>
      <c r="HH149"/>
      <c r="HI149"/>
      <c r="HJ149"/>
      <c r="HK149"/>
      <c r="HL149"/>
      <c r="HM149"/>
      <c r="HN149"/>
      <c r="HO149"/>
      <c r="HP149"/>
      <c r="HQ149"/>
      <c r="HR149"/>
      <c r="HS149"/>
      <c r="HT149"/>
      <c r="HU149"/>
      <c r="HV149"/>
      <c r="HW149"/>
      <c r="HX149"/>
      <c r="HY149"/>
      <c r="HZ149"/>
      <c r="IA149"/>
      <c r="IB149"/>
      <c r="IC149"/>
      <c r="ID149"/>
      <c r="IE149"/>
      <c r="IF149"/>
      <c r="IG149"/>
      <c r="IH149"/>
      <c r="II149"/>
      <c r="IJ149"/>
      <c r="IK149"/>
      <c r="IL149"/>
      <c r="IM149"/>
      <c r="IN149"/>
      <c r="IO149"/>
      <c r="IP149"/>
      <c r="IQ149"/>
      <c r="IR149"/>
      <c r="IS149"/>
      <c r="IT149"/>
      <c r="IU149"/>
      <c r="IV149"/>
      <c r="IW149"/>
      <c r="IX149"/>
      <c r="IY149"/>
      <c r="IZ149"/>
      <c r="JA149"/>
      <c r="JB149"/>
      <c r="JC149"/>
      <c r="JD149"/>
      <c r="JE149"/>
      <c r="JF149"/>
      <c r="JG149"/>
      <c r="JH149"/>
      <c r="JI149"/>
      <c r="JJ149"/>
      <c r="JK149"/>
      <c r="JL149"/>
      <c r="JM149"/>
      <c r="JN149"/>
      <c r="JO149"/>
      <c r="JP149"/>
      <c r="JQ149"/>
      <c r="JR149"/>
      <c r="JS149"/>
      <c r="JT149"/>
      <c r="JU149"/>
      <c r="JV149"/>
      <c r="JW149"/>
      <c r="JX149"/>
      <c r="JY149"/>
      <c r="JZ149"/>
      <c r="KA149"/>
      <c r="KB149"/>
      <c r="KC149"/>
      <c r="KD149"/>
      <c r="KE149"/>
      <c r="KF149"/>
      <c r="KG149"/>
      <c r="KH149"/>
      <c r="KI149"/>
      <c r="KJ149"/>
      <c r="KK149"/>
      <c r="KL149"/>
      <c r="KM149"/>
      <c r="KN149"/>
      <c r="KO149"/>
      <c r="KP149"/>
      <c r="KQ149"/>
      <c r="KR149"/>
      <c r="KS149"/>
      <c r="KT149"/>
      <c r="KU149"/>
      <c r="KV149"/>
      <c r="KW149"/>
      <c r="KX149"/>
      <c r="KY149"/>
      <c r="KZ149"/>
      <c r="LA149"/>
      <c r="LB149"/>
      <c r="LC149"/>
      <c r="LD149"/>
      <c r="LE149"/>
      <c r="LF149"/>
      <c r="LG149"/>
      <c r="LH149"/>
      <c r="LI149"/>
      <c r="LJ149"/>
      <c r="LK149"/>
      <c r="LL149"/>
      <c r="LM149"/>
      <c r="LN149"/>
      <c r="LO149"/>
      <c r="LP149"/>
      <c r="LQ149"/>
      <c r="LR149"/>
      <c r="LS149"/>
      <c r="LT149"/>
      <c r="LU149"/>
      <c r="LV149"/>
      <c r="LW149"/>
      <c r="LX149"/>
      <c r="LY149"/>
      <c r="LZ149"/>
      <c r="MA149"/>
      <c r="MB149"/>
      <c r="MC149"/>
      <c r="MD149"/>
      <c r="ME149"/>
      <c r="MF149"/>
      <c r="MG149"/>
      <c r="MH149"/>
      <c r="MI149"/>
      <c r="MJ149"/>
      <c r="MK149"/>
      <c r="ML149"/>
      <c r="MM149"/>
      <c r="MN149"/>
      <c r="MO149"/>
      <c r="MP149"/>
      <c r="MQ149"/>
      <c r="MR149"/>
      <c r="MS149"/>
      <c r="MT149"/>
      <c r="MU149"/>
      <c r="MV149"/>
      <c r="MW149"/>
      <c r="MX149"/>
      <c r="MY149"/>
      <c r="MZ149"/>
      <c r="NA149"/>
      <c r="NB149"/>
      <c r="NC149"/>
      <c r="ND149"/>
      <c r="NE149"/>
      <c r="NF149"/>
      <c r="NG149"/>
      <c r="NH149"/>
      <c r="NI149"/>
      <c r="NJ149"/>
      <c r="NK149"/>
      <c r="NL149"/>
      <c r="NM149"/>
      <c r="NN149"/>
      <c r="NO149"/>
      <c r="NP149"/>
      <c r="NQ149"/>
      <c r="NR149"/>
      <c r="NS149"/>
      <c r="NT149"/>
      <c r="NU149"/>
      <c r="NV149"/>
      <c r="NW149"/>
      <c r="NX149"/>
      <c r="NY149"/>
      <c r="NZ149"/>
      <c r="OA149"/>
      <c r="OB149"/>
      <c r="OC149"/>
      <c r="OD149"/>
      <c r="OE149"/>
      <c r="OF149"/>
      <c r="OG149"/>
      <c r="OH149"/>
      <c r="OI149"/>
      <c r="OJ149"/>
      <c r="OK149"/>
      <c r="OL149"/>
      <c r="OM149"/>
      <c r="ON149"/>
      <c r="OO149"/>
      <c r="OP149"/>
      <c r="OQ149"/>
      <c r="OR149"/>
      <c r="OS149"/>
      <c r="OT149"/>
      <c r="OU149"/>
      <c r="OV149"/>
      <c r="OW149"/>
      <c r="OX149"/>
      <c r="OY149"/>
      <c r="OZ149"/>
      <c r="PA149"/>
      <c r="PB149"/>
      <c r="PC149"/>
      <c r="PD149"/>
      <c r="PE149"/>
      <c r="PF149"/>
      <c r="PG149"/>
      <c r="PH149"/>
      <c r="PI149"/>
      <c r="PJ149"/>
      <c r="PK149"/>
      <c r="PL149"/>
      <c r="PM149"/>
      <c r="PN149"/>
      <c r="PO149"/>
      <c r="PP149"/>
      <c r="PQ149"/>
      <c r="PR149"/>
      <c r="PS149"/>
      <c r="PT149"/>
      <c r="PU149"/>
      <c r="PV149"/>
      <c r="PW149"/>
      <c r="PX149"/>
      <c r="PY149"/>
      <c r="PZ149"/>
      <c r="QA149"/>
      <c r="QB149"/>
      <c r="QC149"/>
      <c r="QD149"/>
      <c r="QE149"/>
      <c r="QF149"/>
      <c r="QG149"/>
      <c r="QH149"/>
      <c r="QI149"/>
      <c r="QJ149"/>
      <c r="QK149"/>
      <c r="QL149"/>
      <c r="QM149"/>
      <c r="QN149"/>
      <c r="QO149"/>
      <c r="QP149"/>
      <c r="QQ149"/>
      <c r="QR149"/>
      <c r="QS149"/>
      <c r="QT149"/>
      <c r="QU149"/>
      <c r="QV149"/>
      <c r="QW149"/>
      <c r="QX149"/>
      <c r="QY149"/>
      <c r="QZ149"/>
      <c r="RA149"/>
      <c r="RB149"/>
      <c r="RC149"/>
      <c r="RD149"/>
      <c r="RE149"/>
      <c r="RF149"/>
      <c r="RG149"/>
      <c r="RH149"/>
      <c r="RI149"/>
      <c r="RJ149"/>
      <c r="RK149"/>
      <c r="RL149"/>
    </row>
    <row r="150" spans="1:480" s="13" customFormat="1" ht="64.5" customHeight="1" x14ac:dyDescent="0.25">
      <c r="A150" s="204" t="s">
        <v>50</v>
      </c>
      <c r="B150" s="204" t="s">
        <v>57</v>
      </c>
      <c r="C150" s="204" t="s">
        <v>19</v>
      </c>
      <c r="D150" s="26" t="s">
        <v>267</v>
      </c>
      <c r="E150" s="214" t="s">
        <v>26</v>
      </c>
      <c r="F150" s="204" t="s">
        <v>27</v>
      </c>
      <c r="G150" s="240"/>
      <c r="H150" s="226">
        <v>45632</v>
      </c>
      <c r="I150" s="204">
        <v>0</v>
      </c>
      <c r="J150" s="204">
        <v>0</v>
      </c>
      <c r="K150" s="74">
        <v>1533.59</v>
      </c>
      <c r="L150" s="28">
        <v>0</v>
      </c>
      <c r="M150" s="28">
        <v>0</v>
      </c>
      <c r="N150" s="52"/>
      <c r="O150" s="52"/>
      <c r="P150" s="52"/>
      <c r="Q150" s="158"/>
      <c r="R150"/>
      <c r="S150"/>
      <c r="T150"/>
      <c r="U150"/>
      <c r="V150"/>
      <c r="W150"/>
      <c r="X150"/>
      <c r="Y150"/>
      <c r="Z150"/>
      <c r="AA150"/>
      <c r="AB150"/>
      <c r="AC150"/>
      <c r="AD150"/>
      <c r="AE150"/>
      <c r="AF150"/>
      <c r="AG150"/>
      <c r="AH150"/>
      <c r="AI150"/>
      <c r="AJ150"/>
      <c r="AK150"/>
      <c r="AL150"/>
      <c r="AM150"/>
      <c r="AN150"/>
      <c r="AO150"/>
      <c r="AP150"/>
      <c r="AQ150"/>
      <c r="AR150"/>
      <c r="AS150"/>
      <c r="AT150"/>
      <c r="AU150"/>
      <c r="AV150"/>
      <c r="AW150"/>
      <c r="AX150"/>
      <c r="AY150"/>
      <c r="AZ150"/>
      <c r="BA150"/>
      <c r="BB150"/>
      <c r="BC150"/>
      <c r="BD150"/>
      <c r="BE150"/>
      <c r="BF150"/>
      <c r="BG150"/>
      <c r="BH150"/>
      <c r="BI150"/>
      <c r="BJ150"/>
      <c r="BK150"/>
      <c r="BL150"/>
      <c r="BM150"/>
      <c r="BN150"/>
      <c r="BO150"/>
      <c r="BP150"/>
      <c r="BQ150"/>
      <c r="BR150"/>
      <c r="BS150"/>
      <c r="BT150"/>
      <c r="BU150"/>
      <c r="BV150"/>
      <c r="BW150"/>
      <c r="BX150"/>
      <c r="BY150"/>
      <c r="BZ150"/>
      <c r="CA150"/>
      <c r="CB150"/>
      <c r="CC150"/>
      <c r="CD150"/>
      <c r="CE150"/>
      <c r="CF150"/>
      <c r="CG150"/>
      <c r="CH150"/>
      <c r="CI150"/>
      <c r="CJ150"/>
      <c r="CK150"/>
      <c r="CL150"/>
      <c r="CM150"/>
      <c r="CN150"/>
      <c r="CO150"/>
      <c r="CP150"/>
      <c r="CQ150"/>
      <c r="CR150"/>
      <c r="CS150"/>
      <c r="CT150"/>
      <c r="CU150"/>
      <c r="CV150"/>
      <c r="CW150"/>
      <c r="CX150"/>
      <c r="CY150"/>
      <c r="CZ150"/>
      <c r="DA150"/>
      <c r="DB150"/>
      <c r="DC150"/>
      <c r="DD150"/>
      <c r="DE150"/>
      <c r="DF150"/>
      <c r="DG150"/>
      <c r="DH150"/>
      <c r="DI150"/>
      <c r="DJ150"/>
      <c r="DK150"/>
      <c r="DL150"/>
      <c r="DM150"/>
      <c r="DN150"/>
      <c r="DO150"/>
      <c r="DP150"/>
      <c r="DQ150"/>
      <c r="DR150"/>
      <c r="DS150"/>
      <c r="DT150"/>
      <c r="DU150"/>
      <c r="DV150"/>
      <c r="DW150"/>
      <c r="DX150"/>
      <c r="DY150"/>
      <c r="DZ150"/>
      <c r="EA150"/>
      <c r="EB150"/>
      <c r="EC150"/>
      <c r="ED150"/>
      <c r="EE150"/>
      <c r="EF150"/>
      <c r="EG150"/>
      <c r="EH150"/>
      <c r="EI150"/>
      <c r="EJ150"/>
      <c r="EK150"/>
      <c r="EL150"/>
      <c r="EM150"/>
      <c r="EN150"/>
      <c r="EO150"/>
      <c r="EP150"/>
      <c r="EQ150"/>
      <c r="ER150"/>
      <c r="ES150"/>
      <c r="ET150"/>
      <c r="EU150"/>
      <c r="EV150"/>
      <c r="EW150"/>
      <c r="EX150"/>
      <c r="EY150"/>
      <c r="EZ150"/>
      <c r="FA150"/>
      <c r="FB150"/>
      <c r="FC150"/>
      <c r="FD150"/>
      <c r="FE150"/>
      <c r="FF150"/>
      <c r="FG150"/>
      <c r="FH150"/>
      <c r="FI150"/>
      <c r="FJ150"/>
      <c r="FK150"/>
      <c r="FL150"/>
      <c r="FM150"/>
      <c r="FN150"/>
      <c r="FO150"/>
      <c r="FP150"/>
      <c r="FQ150"/>
      <c r="FR150"/>
      <c r="FS150"/>
      <c r="FT150"/>
      <c r="FU150"/>
      <c r="FV150"/>
      <c r="FW150"/>
      <c r="FX150"/>
      <c r="FY150"/>
      <c r="FZ150"/>
      <c r="GA150"/>
      <c r="GB150"/>
      <c r="GC150"/>
      <c r="GD150"/>
      <c r="GE150"/>
      <c r="GF150"/>
      <c r="GG150"/>
      <c r="GH150"/>
      <c r="GI150"/>
      <c r="GJ150"/>
      <c r="GK150"/>
      <c r="GL150"/>
      <c r="GM150"/>
      <c r="GN150"/>
      <c r="GO150"/>
      <c r="GP150"/>
      <c r="GQ150"/>
      <c r="GR150"/>
      <c r="GS150"/>
      <c r="GT150"/>
      <c r="GU150"/>
      <c r="GV150"/>
      <c r="GW150"/>
      <c r="GX150"/>
      <c r="GY150"/>
      <c r="GZ150"/>
      <c r="HA150"/>
      <c r="HB150"/>
      <c r="HC150"/>
      <c r="HD150"/>
      <c r="HE150"/>
      <c r="HF150"/>
      <c r="HG150"/>
      <c r="HH150"/>
      <c r="HI150"/>
      <c r="HJ150"/>
      <c r="HK150"/>
      <c r="HL150"/>
      <c r="HM150"/>
      <c r="HN150"/>
      <c r="HO150"/>
      <c r="HP150"/>
      <c r="HQ150"/>
      <c r="HR150"/>
      <c r="HS150"/>
      <c r="HT150"/>
      <c r="HU150"/>
      <c r="HV150"/>
      <c r="HW150"/>
      <c r="HX150"/>
      <c r="HY150"/>
      <c r="HZ150"/>
      <c r="IA150"/>
      <c r="IB150"/>
      <c r="IC150"/>
      <c r="ID150"/>
      <c r="IE150"/>
      <c r="IF150"/>
      <c r="IG150"/>
      <c r="IH150"/>
      <c r="II150"/>
      <c r="IJ150"/>
      <c r="IK150"/>
      <c r="IL150"/>
      <c r="IM150"/>
      <c r="IN150"/>
      <c r="IO150"/>
      <c r="IP150"/>
      <c r="IQ150"/>
      <c r="IR150"/>
      <c r="IS150"/>
      <c r="IT150"/>
      <c r="IU150"/>
      <c r="IV150"/>
      <c r="IW150"/>
      <c r="IX150"/>
      <c r="IY150"/>
      <c r="IZ150"/>
      <c r="JA150"/>
      <c r="JB150"/>
      <c r="JC150"/>
      <c r="JD150"/>
      <c r="JE150"/>
      <c r="JF150"/>
      <c r="JG150"/>
      <c r="JH150"/>
      <c r="JI150"/>
      <c r="JJ150"/>
      <c r="JK150"/>
      <c r="JL150"/>
      <c r="JM150"/>
      <c r="JN150"/>
      <c r="JO150"/>
      <c r="JP150"/>
      <c r="JQ150"/>
      <c r="JR150"/>
      <c r="JS150"/>
      <c r="JT150"/>
      <c r="JU150"/>
      <c r="JV150"/>
      <c r="JW150"/>
      <c r="JX150"/>
      <c r="JY150"/>
      <c r="JZ150"/>
      <c r="KA150"/>
      <c r="KB150"/>
      <c r="KC150"/>
      <c r="KD150"/>
      <c r="KE150"/>
      <c r="KF150"/>
      <c r="KG150"/>
      <c r="KH150"/>
      <c r="KI150"/>
      <c r="KJ150"/>
      <c r="KK150"/>
      <c r="KL150"/>
      <c r="KM150"/>
      <c r="KN150"/>
      <c r="KO150"/>
      <c r="KP150"/>
      <c r="KQ150"/>
      <c r="KR150"/>
      <c r="KS150"/>
      <c r="KT150"/>
      <c r="KU150"/>
      <c r="KV150"/>
      <c r="KW150"/>
      <c r="KX150"/>
      <c r="KY150"/>
      <c r="KZ150"/>
      <c r="LA150"/>
      <c r="LB150"/>
      <c r="LC150"/>
      <c r="LD150"/>
      <c r="LE150"/>
      <c r="LF150"/>
      <c r="LG150"/>
      <c r="LH150"/>
      <c r="LI150"/>
      <c r="LJ150"/>
      <c r="LK150"/>
      <c r="LL150"/>
      <c r="LM150"/>
      <c r="LN150"/>
      <c r="LO150"/>
      <c r="LP150"/>
      <c r="LQ150"/>
      <c r="LR150"/>
      <c r="LS150"/>
      <c r="LT150"/>
      <c r="LU150"/>
      <c r="LV150"/>
      <c r="LW150"/>
      <c r="LX150"/>
      <c r="LY150"/>
      <c r="LZ150"/>
      <c r="MA150"/>
      <c r="MB150"/>
      <c r="MC150"/>
      <c r="MD150"/>
      <c r="ME150"/>
      <c r="MF150"/>
      <c r="MG150"/>
      <c r="MH150"/>
      <c r="MI150"/>
      <c r="MJ150"/>
      <c r="MK150"/>
      <c r="ML150"/>
      <c r="MM150"/>
      <c r="MN150"/>
      <c r="MO150"/>
      <c r="MP150"/>
      <c r="MQ150"/>
      <c r="MR150"/>
      <c r="MS150"/>
      <c r="MT150"/>
      <c r="MU150"/>
      <c r="MV150"/>
      <c r="MW150"/>
      <c r="MX150"/>
      <c r="MY150"/>
      <c r="MZ150"/>
      <c r="NA150"/>
      <c r="NB150"/>
      <c r="NC150"/>
      <c r="ND150"/>
      <c r="NE150"/>
      <c r="NF150"/>
      <c r="NG150"/>
      <c r="NH150"/>
      <c r="NI150"/>
      <c r="NJ150"/>
      <c r="NK150"/>
      <c r="NL150"/>
      <c r="NM150"/>
      <c r="NN150"/>
      <c r="NO150"/>
      <c r="NP150"/>
      <c r="NQ150"/>
      <c r="NR150"/>
      <c r="NS150"/>
      <c r="NT150"/>
      <c r="NU150"/>
      <c r="NV150"/>
      <c r="NW150"/>
      <c r="NX150"/>
      <c r="NY150"/>
      <c r="NZ150"/>
      <c r="OA150"/>
      <c r="OB150"/>
      <c r="OC150"/>
      <c r="OD150"/>
      <c r="OE150"/>
      <c r="OF150"/>
      <c r="OG150"/>
      <c r="OH150"/>
      <c r="OI150"/>
      <c r="OJ150"/>
      <c r="OK150"/>
      <c r="OL150"/>
      <c r="OM150"/>
      <c r="ON150"/>
      <c r="OO150"/>
      <c r="OP150"/>
      <c r="OQ150"/>
      <c r="OR150"/>
      <c r="OS150"/>
      <c r="OT150"/>
      <c r="OU150"/>
      <c r="OV150"/>
      <c r="OW150"/>
      <c r="OX150"/>
      <c r="OY150"/>
      <c r="OZ150"/>
      <c r="PA150"/>
      <c r="PB150"/>
      <c r="PC150"/>
      <c r="PD150"/>
      <c r="PE150"/>
      <c r="PF150"/>
      <c r="PG150"/>
      <c r="PH150"/>
      <c r="PI150"/>
      <c r="PJ150"/>
      <c r="PK150"/>
      <c r="PL150"/>
      <c r="PM150"/>
      <c r="PN150"/>
      <c r="PO150"/>
      <c r="PP150"/>
      <c r="PQ150"/>
      <c r="PR150"/>
      <c r="PS150"/>
      <c r="PT150"/>
      <c r="PU150"/>
      <c r="PV150"/>
      <c r="PW150"/>
      <c r="PX150"/>
      <c r="PY150"/>
      <c r="PZ150"/>
      <c r="QA150"/>
      <c r="QB150"/>
      <c r="QC150"/>
      <c r="QD150"/>
      <c r="QE150"/>
      <c r="QF150"/>
      <c r="QG150"/>
      <c r="QH150"/>
      <c r="QI150"/>
      <c r="QJ150"/>
      <c r="QK150"/>
      <c r="QL150"/>
      <c r="QM150"/>
      <c r="QN150"/>
      <c r="QO150"/>
      <c r="QP150"/>
      <c r="QQ150"/>
      <c r="QR150"/>
      <c r="QS150"/>
      <c r="QT150"/>
      <c r="QU150"/>
      <c r="QV150"/>
      <c r="QW150"/>
      <c r="QX150"/>
      <c r="QY150"/>
      <c r="QZ150"/>
      <c r="RA150"/>
      <c r="RB150"/>
      <c r="RC150"/>
      <c r="RD150"/>
      <c r="RE150"/>
      <c r="RF150"/>
      <c r="RG150"/>
      <c r="RH150"/>
      <c r="RI150"/>
      <c r="RJ150"/>
      <c r="RK150"/>
      <c r="RL150"/>
    </row>
    <row r="151" spans="1:480" s="13" customFormat="1" ht="86.25" customHeight="1" x14ac:dyDescent="0.25">
      <c r="A151" s="34" t="s">
        <v>50</v>
      </c>
      <c r="B151" s="34" t="s">
        <v>57</v>
      </c>
      <c r="C151" s="34" t="s">
        <v>19</v>
      </c>
      <c r="D151" s="26" t="s">
        <v>138</v>
      </c>
      <c r="E151" s="26" t="s">
        <v>26</v>
      </c>
      <c r="F151" s="25" t="s">
        <v>27</v>
      </c>
      <c r="G151" s="36">
        <v>0</v>
      </c>
      <c r="H151" s="134" t="s">
        <v>13</v>
      </c>
      <c r="I151" s="27">
        <v>1</v>
      </c>
      <c r="J151" s="27">
        <v>0</v>
      </c>
      <c r="K151" s="28">
        <v>0</v>
      </c>
      <c r="L151" s="28">
        <v>5000</v>
      </c>
      <c r="M151" s="28">
        <v>0</v>
      </c>
      <c r="N151" s="52"/>
      <c r="O151" s="52"/>
      <c r="P151" s="52"/>
      <c r="Q151" s="158"/>
      <c r="R151"/>
      <c r="S151"/>
      <c r="T151"/>
      <c r="U151"/>
      <c r="V151"/>
      <c r="W151"/>
      <c r="X151"/>
      <c r="Y151"/>
      <c r="Z151"/>
      <c r="AA151"/>
      <c r="AB151"/>
      <c r="AC151"/>
      <c r="AD151"/>
      <c r="AE151"/>
      <c r="AF151"/>
      <c r="AG151"/>
      <c r="AH151"/>
      <c r="AI151"/>
      <c r="AJ151"/>
      <c r="AK151"/>
      <c r="AL151"/>
      <c r="AM151"/>
      <c r="AN151"/>
      <c r="AO151"/>
      <c r="AP151"/>
      <c r="AQ151"/>
      <c r="AR151"/>
      <c r="AS151"/>
      <c r="AT151"/>
      <c r="AU151"/>
      <c r="AV151"/>
      <c r="AW151"/>
      <c r="AX151"/>
      <c r="AY151"/>
      <c r="AZ151"/>
      <c r="BA151"/>
      <c r="BB151"/>
      <c r="BC151"/>
      <c r="BD151"/>
      <c r="BE151"/>
      <c r="BF151"/>
      <c r="BG151"/>
      <c r="BH151"/>
      <c r="BI151"/>
      <c r="BJ151"/>
      <c r="BK151"/>
      <c r="BL151"/>
      <c r="BM151"/>
      <c r="BN151"/>
      <c r="BO151"/>
      <c r="BP151"/>
      <c r="BQ151"/>
      <c r="BR151"/>
      <c r="BS151"/>
      <c r="BT151"/>
      <c r="BU151"/>
      <c r="BV151"/>
      <c r="BW151"/>
      <c r="BX151"/>
      <c r="BY151"/>
      <c r="BZ151"/>
      <c r="CA151"/>
      <c r="CB151"/>
      <c r="CC151"/>
      <c r="CD151"/>
      <c r="CE151"/>
      <c r="CF151"/>
      <c r="CG151"/>
      <c r="CH151"/>
      <c r="CI151"/>
      <c r="CJ151"/>
      <c r="CK151"/>
      <c r="CL151"/>
      <c r="CM151"/>
      <c r="CN151"/>
      <c r="CO151"/>
      <c r="CP151"/>
      <c r="CQ151"/>
      <c r="CR151"/>
      <c r="CS151"/>
      <c r="CT151"/>
      <c r="CU151"/>
      <c r="CV151"/>
      <c r="CW151"/>
      <c r="CX151"/>
      <c r="CY151"/>
      <c r="CZ151"/>
      <c r="DA151"/>
      <c r="DB151"/>
      <c r="DC151"/>
      <c r="DD151"/>
      <c r="DE151"/>
      <c r="DF151"/>
      <c r="DG151"/>
      <c r="DH151"/>
      <c r="DI151"/>
      <c r="DJ151"/>
      <c r="DK151"/>
      <c r="DL151"/>
      <c r="DM151"/>
      <c r="DN151"/>
      <c r="DO151"/>
      <c r="DP151"/>
      <c r="DQ151"/>
      <c r="DR151"/>
      <c r="DS151"/>
      <c r="DT151"/>
      <c r="DU151"/>
      <c r="DV151"/>
      <c r="DW151"/>
      <c r="DX151"/>
      <c r="DY151"/>
      <c r="DZ151"/>
      <c r="EA151"/>
      <c r="EB151"/>
      <c r="EC151"/>
      <c r="ED151"/>
      <c r="EE151"/>
      <c r="EF151"/>
      <c r="EG151"/>
      <c r="EH151"/>
      <c r="EI151"/>
      <c r="EJ151"/>
      <c r="EK151"/>
      <c r="EL151"/>
      <c r="EM151"/>
      <c r="EN151"/>
      <c r="EO151"/>
      <c r="EP151"/>
      <c r="EQ151"/>
      <c r="ER151"/>
      <c r="ES151"/>
      <c r="ET151"/>
      <c r="EU151"/>
      <c r="EV151"/>
      <c r="EW151"/>
      <c r="EX151"/>
      <c r="EY151"/>
      <c r="EZ151"/>
      <c r="FA151"/>
      <c r="FB151"/>
      <c r="FC151"/>
      <c r="FD151"/>
      <c r="FE151"/>
      <c r="FF151"/>
      <c r="FG151"/>
      <c r="FH151"/>
      <c r="FI151"/>
      <c r="FJ151"/>
      <c r="FK151"/>
      <c r="FL151"/>
      <c r="FM151"/>
      <c r="FN151"/>
      <c r="FO151"/>
      <c r="FP151"/>
      <c r="FQ151"/>
      <c r="FR151"/>
      <c r="FS151"/>
      <c r="FT151"/>
      <c r="FU151"/>
      <c r="FV151"/>
      <c r="FW151"/>
      <c r="FX151"/>
      <c r="FY151"/>
      <c r="FZ151"/>
      <c r="GA151"/>
      <c r="GB151"/>
      <c r="GC151"/>
      <c r="GD151"/>
      <c r="GE151"/>
      <c r="GF151"/>
      <c r="GG151"/>
      <c r="GH151"/>
      <c r="GI151"/>
      <c r="GJ151"/>
      <c r="GK151"/>
      <c r="GL151"/>
      <c r="GM151"/>
      <c r="GN151"/>
      <c r="GO151"/>
      <c r="GP151"/>
      <c r="GQ151"/>
      <c r="GR151"/>
      <c r="GS151"/>
      <c r="GT151"/>
      <c r="GU151"/>
      <c r="GV151"/>
      <c r="GW151"/>
      <c r="GX151"/>
      <c r="GY151"/>
      <c r="GZ151"/>
      <c r="HA151"/>
      <c r="HB151"/>
      <c r="HC151"/>
      <c r="HD151"/>
      <c r="HE151"/>
      <c r="HF151"/>
      <c r="HG151"/>
      <c r="HH151"/>
      <c r="HI151"/>
      <c r="HJ151"/>
      <c r="HK151"/>
      <c r="HL151"/>
      <c r="HM151"/>
      <c r="HN151"/>
      <c r="HO151"/>
      <c r="HP151"/>
      <c r="HQ151"/>
      <c r="HR151"/>
      <c r="HS151"/>
      <c r="HT151"/>
      <c r="HU151"/>
      <c r="HV151"/>
      <c r="HW151"/>
      <c r="HX151"/>
      <c r="HY151"/>
      <c r="HZ151"/>
      <c r="IA151"/>
      <c r="IB151"/>
      <c r="IC151"/>
      <c r="ID151"/>
      <c r="IE151"/>
      <c r="IF151"/>
      <c r="IG151"/>
      <c r="IH151"/>
      <c r="II151"/>
      <c r="IJ151"/>
      <c r="IK151"/>
      <c r="IL151"/>
      <c r="IM151"/>
      <c r="IN151"/>
      <c r="IO151"/>
      <c r="IP151"/>
      <c r="IQ151"/>
      <c r="IR151"/>
      <c r="IS151"/>
      <c r="IT151"/>
      <c r="IU151"/>
      <c r="IV151"/>
      <c r="IW151"/>
      <c r="IX151"/>
      <c r="IY151"/>
      <c r="IZ151"/>
      <c r="JA151"/>
      <c r="JB151"/>
      <c r="JC151"/>
      <c r="JD151"/>
      <c r="JE151"/>
      <c r="JF151"/>
      <c r="JG151"/>
      <c r="JH151"/>
      <c r="JI151"/>
      <c r="JJ151"/>
      <c r="JK151"/>
      <c r="JL151"/>
      <c r="JM151"/>
      <c r="JN151"/>
      <c r="JO151"/>
      <c r="JP151"/>
      <c r="JQ151"/>
      <c r="JR151"/>
      <c r="JS151"/>
      <c r="JT151"/>
      <c r="JU151"/>
      <c r="JV151"/>
      <c r="JW151"/>
      <c r="JX151"/>
      <c r="JY151"/>
      <c r="JZ151"/>
      <c r="KA151"/>
      <c r="KB151"/>
      <c r="KC151"/>
      <c r="KD151"/>
      <c r="KE151"/>
      <c r="KF151"/>
      <c r="KG151"/>
      <c r="KH151"/>
      <c r="KI151"/>
      <c r="KJ151"/>
      <c r="KK151"/>
      <c r="KL151"/>
      <c r="KM151"/>
      <c r="KN151"/>
      <c r="KO151"/>
      <c r="KP151"/>
      <c r="KQ151"/>
      <c r="KR151"/>
      <c r="KS151"/>
      <c r="KT151"/>
      <c r="KU151"/>
      <c r="KV151"/>
      <c r="KW151"/>
      <c r="KX151"/>
      <c r="KY151"/>
      <c r="KZ151"/>
      <c r="LA151"/>
      <c r="LB151"/>
      <c r="LC151"/>
      <c r="LD151"/>
      <c r="LE151"/>
      <c r="LF151"/>
      <c r="LG151"/>
      <c r="LH151"/>
      <c r="LI151"/>
      <c r="LJ151"/>
      <c r="LK151"/>
      <c r="LL151"/>
      <c r="LM151"/>
      <c r="LN151"/>
      <c r="LO151"/>
      <c r="LP151"/>
      <c r="LQ151"/>
      <c r="LR151"/>
      <c r="LS151"/>
      <c r="LT151"/>
      <c r="LU151"/>
      <c r="LV151"/>
      <c r="LW151"/>
      <c r="LX151"/>
      <c r="LY151"/>
      <c r="LZ151"/>
      <c r="MA151"/>
      <c r="MB151"/>
      <c r="MC151"/>
      <c r="MD151"/>
      <c r="ME151"/>
      <c r="MF151"/>
      <c r="MG151"/>
      <c r="MH151"/>
      <c r="MI151"/>
      <c r="MJ151"/>
      <c r="MK151"/>
      <c r="ML151"/>
      <c r="MM151"/>
      <c r="MN151"/>
      <c r="MO151"/>
      <c r="MP151"/>
      <c r="MQ151"/>
      <c r="MR151"/>
      <c r="MS151"/>
      <c r="MT151"/>
      <c r="MU151"/>
      <c r="MV151"/>
      <c r="MW151"/>
      <c r="MX151"/>
      <c r="MY151"/>
      <c r="MZ151"/>
      <c r="NA151"/>
      <c r="NB151"/>
      <c r="NC151"/>
      <c r="ND151"/>
      <c r="NE151"/>
      <c r="NF151"/>
      <c r="NG151"/>
      <c r="NH151"/>
      <c r="NI151"/>
      <c r="NJ151"/>
      <c r="NK151"/>
      <c r="NL151"/>
      <c r="NM151"/>
      <c r="NN151"/>
      <c r="NO151"/>
      <c r="NP151"/>
      <c r="NQ151"/>
      <c r="NR151"/>
      <c r="NS151"/>
      <c r="NT151"/>
      <c r="NU151"/>
      <c r="NV151"/>
      <c r="NW151"/>
      <c r="NX151"/>
      <c r="NY151"/>
      <c r="NZ151"/>
      <c r="OA151"/>
      <c r="OB151"/>
      <c r="OC151"/>
      <c r="OD151"/>
      <c r="OE151"/>
      <c r="OF151"/>
      <c r="OG151"/>
      <c r="OH151"/>
      <c r="OI151"/>
      <c r="OJ151"/>
      <c r="OK151"/>
      <c r="OL151"/>
      <c r="OM151"/>
      <c r="ON151"/>
      <c r="OO151"/>
      <c r="OP151"/>
      <c r="OQ151"/>
      <c r="OR151"/>
      <c r="OS151"/>
      <c r="OT151"/>
      <c r="OU151"/>
      <c r="OV151"/>
      <c r="OW151"/>
      <c r="OX151"/>
      <c r="OY151"/>
      <c r="OZ151"/>
      <c r="PA151"/>
      <c r="PB151"/>
      <c r="PC151"/>
      <c r="PD151"/>
      <c r="PE151"/>
      <c r="PF151"/>
      <c r="PG151"/>
      <c r="PH151"/>
      <c r="PI151"/>
      <c r="PJ151"/>
      <c r="PK151"/>
      <c r="PL151"/>
      <c r="PM151"/>
      <c r="PN151"/>
      <c r="PO151"/>
      <c r="PP151"/>
      <c r="PQ151"/>
      <c r="PR151"/>
      <c r="PS151"/>
      <c r="PT151"/>
      <c r="PU151"/>
      <c r="PV151"/>
      <c r="PW151"/>
      <c r="PX151"/>
      <c r="PY151"/>
      <c r="PZ151"/>
      <c r="QA151"/>
      <c r="QB151"/>
      <c r="QC151"/>
      <c r="QD151"/>
      <c r="QE151"/>
      <c r="QF151"/>
      <c r="QG151"/>
      <c r="QH151"/>
      <c r="QI151"/>
      <c r="QJ151"/>
      <c r="QK151"/>
      <c r="QL151"/>
      <c r="QM151"/>
      <c r="QN151"/>
      <c r="QO151"/>
      <c r="QP151"/>
      <c r="QQ151"/>
      <c r="QR151"/>
      <c r="QS151"/>
      <c r="QT151"/>
      <c r="QU151"/>
      <c r="QV151"/>
      <c r="QW151"/>
      <c r="QX151"/>
      <c r="QY151"/>
      <c r="QZ151"/>
      <c r="RA151"/>
      <c r="RB151"/>
      <c r="RC151"/>
      <c r="RD151"/>
      <c r="RE151"/>
      <c r="RF151"/>
      <c r="RG151"/>
      <c r="RH151"/>
      <c r="RI151"/>
      <c r="RJ151"/>
      <c r="RK151"/>
      <c r="RL151"/>
    </row>
    <row r="152" spans="1:480" s="30" customFormat="1" ht="80.25" customHeight="1" x14ac:dyDescent="0.25">
      <c r="A152" s="34" t="s">
        <v>50</v>
      </c>
      <c r="B152" s="34" t="s">
        <v>57</v>
      </c>
      <c r="C152" s="34" t="s">
        <v>19</v>
      </c>
      <c r="D152" s="103" t="s">
        <v>343</v>
      </c>
      <c r="E152" s="26" t="s">
        <v>26</v>
      </c>
      <c r="F152" s="25" t="s">
        <v>27</v>
      </c>
      <c r="G152" s="106">
        <v>0</v>
      </c>
      <c r="H152" s="135" t="s">
        <v>13</v>
      </c>
      <c r="I152" s="27">
        <v>1</v>
      </c>
      <c r="J152" s="36">
        <v>0</v>
      </c>
      <c r="K152" s="28">
        <v>0</v>
      </c>
      <c r="L152" s="33">
        <v>16300</v>
      </c>
      <c r="M152" s="28">
        <v>0</v>
      </c>
      <c r="N152" s="52"/>
      <c r="O152" s="52"/>
      <c r="P152" s="52"/>
      <c r="Q152" s="102"/>
      <c r="R152" s="29"/>
      <c r="S152" s="29"/>
      <c r="T152" s="29"/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F152" s="29"/>
      <c r="AG152" s="29"/>
      <c r="AH152" s="29"/>
      <c r="AI152" s="29"/>
      <c r="AJ152" s="29"/>
      <c r="AK152" s="29"/>
      <c r="AL152" s="29"/>
      <c r="AM152" s="29"/>
      <c r="AN152" s="29"/>
      <c r="AO152" s="29"/>
      <c r="AP152" s="29"/>
      <c r="AQ152" s="29"/>
      <c r="AR152" s="29"/>
      <c r="AS152" s="29"/>
      <c r="AT152" s="29"/>
      <c r="AU152" s="29"/>
      <c r="AV152" s="29"/>
      <c r="AW152" s="29"/>
      <c r="AX152" s="29"/>
      <c r="AY152" s="29"/>
      <c r="AZ152" s="29"/>
      <c r="BA152" s="29"/>
      <c r="BB152" s="29"/>
      <c r="BC152" s="29"/>
      <c r="BD152" s="29"/>
      <c r="BE152" s="29"/>
      <c r="BF152" s="29"/>
      <c r="BG152" s="29"/>
      <c r="BH152" s="29"/>
      <c r="BI152" s="29"/>
      <c r="BJ152" s="29"/>
      <c r="BK152" s="29"/>
      <c r="BL152" s="29"/>
      <c r="BM152" s="29"/>
      <c r="BN152" s="29"/>
      <c r="BO152" s="29"/>
      <c r="BP152" s="29"/>
      <c r="BQ152" s="29"/>
      <c r="BR152" s="29"/>
      <c r="BS152" s="29"/>
      <c r="BT152" s="29"/>
      <c r="BU152" s="29"/>
      <c r="BV152" s="29"/>
      <c r="BW152" s="29"/>
      <c r="BX152" s="29"/>
      <c r="BY152" s="29"/>
      <c r="BZ152" s="29"/>
      <c r="CA152" s="29"/>
      <c r="CB152" s="29"/>
      <c r="CC152" s="29"/>
      <c r="CD152" s="29"/>
      <c r="CE152" s="29"/>
      <c r="CF152" s="29"/>
      <c r="CG152" s="29"/>
      <c r="CH152" s="29"/>
      <c r="CI152" s="29"/>
      <c r="CJ152" s="29"/>
      <c r="CK152" s="29"/>
      <c r="CL152" s="29"/>
      <c r="CM152" s="29"/>
      <c r="CN152" s="29"/>
      <c r="CO152" s="29"/>
      <c r="CP152" s="29"/>
      <c r="CQ152" s="29"/>
      <c r="CR152" s="29"/>
      <c r="CS152" s="29"/>
      <c r="CT152" s="29"/>
      <c r="CU152" s="29"/>
      <c r="CV152" s="29"/>
      <c r="CW152" s="29"/>
      <c r="CX152" s="29"/>
      <c r="CY152" s="29"/>
      <c r="CZ152" s="29"/>
      <c r="DA152" s="29"/>
      <c r="DB152" s="29"/>
      <c r="DC152" s="29"/>
      <c r="DD152" s="29"/>
      <c r="DE152" s="29"/>
      <c r="DF152" s="29"/>
      <c r="DG152" s="29"/>
      <c r="DH152" s="29"/>
      <c r="DI152" s="29"/>
      <c r="DJ152" s="29"/>
      <c r="DK152" s="29"/>
      <c r="DL152" s="29"/>
      <c r="DM152" s="29"/>
      <c r="DN152" s="29"/>
      <c r="DO152" s="29"/>
      <c r="DP152" s="29"/>
      <c r="DQ152" s="29"/>
      <c r="DR152" s="29"/>
      <c r="DS152" s="29"/>
      <c r="DT152" s="29"/>
      <c r="DU152" s="29"/>
      <c r="DV152" s="29"/>
      <c r="DW152" s="29"/>
      <c r="DX152" s="29"/>
      <c r="DY152" s="29"/>
      <c r="DZ152" s="29"/>
      <c r="EA152" s="29"/>
      <c r="EB152" s="29"/>
      <c r="EC152" s="29"/>
      <c r="ED152" s="29"/>
      <c r="EE152" s="29"/>
      <c r="EF152" s="29"/>
      <c r="EG152" s="29"/>
      <c r="EH152" s="29"/>
      <c r="EI152" s="29"/>
      <c r="EJ152" s="29"/>
      <c r="EK152" s="29"/>
      <c r="EL152" s="29"/>
      <c r="EM152" s="29"/>
      <c r="EN152" s="29"/>
      <c r="EO152" s="29"/>
      <c r="EP152" s="29"/>
      <c r="EQ152" s="29"/>
      <c r="ER152" s="29"/>
      <c r="ES152" s="29"/>
      <c r="ET152" s="29"/>
      <c r="EU152" s="29"/>
      <c r="EV152" s="29"/>
      <c r="EW152" s="29"/>
      <c r="EX152" s="29"/>
      <c r="EY152" s="29"/>
      <c r="EZ152" s="29"/>
      <c r="FA152" s="29"/>
      <c r="FB152" s="29"/>
      <c r="FC152" s="29"/>
      <c r="FD152" s="29"/>
      <c r="FE152" s="29"/>
      <c r="FF152" s="29"/>
      <c r="FG152" s="29"/>
      <c r="FH152" s="29"/>
      <c r="FI152" s="29"/>
      <c r="FJ152" s="29"/>
      <c r="FK152" s="29"/>
      <c r="FL152" s="29"/>
      <c r="FM152" s="29"/>
      <c r="FN152" s="29"/>
      <c r="FO152" s="29"/>
      <c r="FP152" s="29"/>
      <c r="FQ152" s="29"/>
      <c r="FR152" s="29"/>
      <c r="FS152" s="29"/>
      <c r="FT152" s="29"/>
      <c r="FU152" s="29"/>
      <c r="FV152" s="29"/>
      <c r="FW152" s="29"/>
      <c r="FX152" s="29"/>
      <c r="FY152" s="29"/>
      <c r="FZ152" s="29"/>
      <c r="GA152" s="29"/>
      <c r="GB152" s="29"/>
      <c r="GC152" s="29"/>
      <c r="GD152" s="29"/>
      <c r="GE152" s="29"/>
      <c r="GF152" s="29"/>
      <c r="GG152" s="29"/>
      <c r="GH152" s="29"/>
      <c r="GI152" s="29"/>
      <c r="GJ152" s="29"/>
      <c r="GK152" s="29"/>
      <c r="GL152" s="29"/>
      <c r="GM152" s="29"/>
      <c r="GN152" s="29"/>
      <c r="GO152" s="29"/>
      <c r="GP152" s="29"/>
      <c r="GQ152" s="29"/>
      <c r="GR152" s="29"/>
      <c r="GS152" s="29"/>
      <c r="GT152" s="29"/>
      <c r="GU152" s="29"/>
      <c r="GV152" s="29"/>
      <c r="GW152" s="29"/>
      <c r="GX152" s="29"/>
      <c r="GY152" s="29"/>
      <c r="GZ152" s="29"/>
      <c r="HA152" s="29"/>
      <c r="HB152" s="29"/>
      <c r="HC152" s="29"/>
      <c r="HD152" s="29"/>
      <c r="HE152" s="29"/>
      <c r="HF152" s="29"/>
      <c r="HG152" s="29"/>
      <c r="HH152" s="29"/>
      <c r="HI152" s="29"/>
      <c r="HJ152" s="29"/>
      <c r="HK152" s="29"/>
      <c r="HL152" s="29"/>
      <c r="HM152" s="29"/>
      <c r="HN152" s="29"/>
      <c r="HO152" s="29"/>
      <c r="HP152" s="29"/>
      <c r="HQ152" s="29"/>
      <c r="HR152" s="29"/>
      <c r="HS152" s="29"/>
      <c r="HT152" s="29"/>
      <c r="HU152" s="29"/>
      <c r="HV152" s="29"/>
      <c r="HW152" s="29"/>
      <c r="HX152" s="29"/>
      <c r="HY152" s="29"/>
      <c r="HZ152" s="29"/>
      <c r="IA152" s="29"/>
      <c r="IB152" s="29"/>
      <c r="IC152" s="29"/>
      <c r="ID152" s="29"/>
      <c r="IE152" s="29"/>
      <c r="IF152" s="29"/>
      <c r="IG152" s="29"/>
      <c r="IH152" s="29"/>
      <c r="II152" s="29"/>
      <c r="IJ152" s="29"/>
      <c r="IK152" s="29"/>
      <c r="IL152" s="29"/>
      <c r="IM152" s="29"/>
      <c r="IN152" s="29"/>
      <c r="IO152" s="29"/>
      <c r="IP152" s="29"/>
      <c r="IQ152" s="29"/>
      <c r="IR152" s="29"/>
      <c r="IS152" s="29"/>
      <c r="IT152" s="29"/>
      <c r="IU152" s="29"/>
      <c r="IV152" s="29"/>
      <c r="IW152" s="29"/>
      <c r="IX152" s="29"/>
      <c r="IY152" s="29"/>
      <c r="IZ152" s="29"/>
      <c r="JA152" s="29"/>
      <c r="JB152" s="29"/>
      <c r="JC152" s="29"/>
      <c r="JD152" s="29"/>
      <c r="JE152" s="29"/>
      <c r="JF152" s="29"/>
      <c r="JG152" s="29"/>
      <c r="JH152" s="29"/>
      <c r="JI152" s="29"/>
      <c r="JJ152" s="29"/>
      <c r="JK152" s="29"/>
      <c r="JL152" s="29"/>
      <c r="JM152" s="29"/>
      <c r="JN152" s="29"/>
      <c r="JO152" s="29"/>
      <c r="JP152" s="29"/>
      <c r="JQ152" s="29"/>
      <c r="JR152" s="29"/>
      <c r="JS152" s="29"/>
      <c r="JT152" s="29"/>
      <c r="JU152" s="29"/>
      <c r="JV152" s="29"/>
      <c r="JW152" s="29"/>
      <c r="JX152" s="29"/>
      <c r="JY152" s="29"/>
      <c r="JZ152" s="29"/>
      <c r="KA152" s="29"/>
      <c r="KB152" s="29"/>
      <c r="KC152" s="29"/>
      <c r="KD152" s="29"/>
      <c r="KE152" s="29"/>
      <c r="KF152" s="29"/>
      <c r="KG152" s="29"/>
      <c r="KH152" s="29"/>
      <c r="KI152" s="29"/>
      <c r="KJ152" s="29"/>
      <c r="KK152" s="29"/>
      <c r="KL152" s="29"/>
      <c r="KM152" s="29"/>
      <c r="KN152" s="29"/>
      <c r="KO152" s="29"/>
      <c r="KP152" s="29"/>
      <c r="KQ152" s="29"/>
      <c r="KR152" s="29"/>
      <c r="KS152" s="29"/>
      <c r="KT152" s="29"/>
      <c r="KU152" s="29"/>
      <c r="KV152" s="29"/>
      <c r="KW152" s="29"/>
      <c r="KX152" s="29"/>
      <c r="KY152" s="29"/>
      <c r="KZ152" s="29"/>
      <c r="LA152" s="29"/>
      <c r="LB152" s="29"/>
      <c r="LC152" s="29"/>
      <c r="LD152" s="29"/>
      <c r="LE152" s="29"/>
      <c r="LF152" s="29"/>
      <c r="LG152" s="29"/>
      <c r="LH152" s="29"/>
      <c r="LI152" s="29"/>
      <c r="LJ152" s="29"/>
      <c r="LK152" s="29"/>
      <c r="LL152" s="29"/>
      <c r="LM152" s="29"/>
      <c r="LN152" s="29"/>
      <c r="LO152" s="29"/>
      <c r="LP152" s="29"/>
      <c r="LQ152" s="29"/>
      <c r="LR152" s="29"/>
      <c r="LS152" s="29"/>
      <c r="LT152" s="29"/>
      <c r="LU152" s="29"/>
      <c r="LV152" s="29"/>
      <c r="LW152" s="29"/>
      <c r="LX152" s="29"/>
      <c r="LY152" s="29"/>
      <c r="LZ152" s="29"/>
      <c r="MA152" s="29"/>
      <c r="MB152" s="29"/>
      <c r="MC152" s="29"/>
      <c r="MD152" s="29"/>
      <c r="ME152" s="29"/>
      <c r="MF152" s="29"/>
      <c r="MG152" s="29"/>
      <c r="MH152" s="29"/>
      <c r="MI152" s="29"/>
      <c r="MJ152" s="29"/>
      <c r="MK152" s="29"/>
      <c r="ML152" s="29"/>
      <c r="MM152" s="29"/>
      <c r="MN152" s="29"/>
      <c r="MO152" s="29"/>
      <c r="MP152" s="29"/>
      <c r="MQ152" s="29"/>
      <c r="MR152" s="29"/>
      <c r="MS152" s="29"/>
      <c r="MT152" s="29"/>
      <c r="MU152" s="29"/>
      <c r="MV152" s="29"/>
      <c r="MW152" s="29"/>
      <c r="MX152" s="29"/>
      <c r="MY152" s="29"/>
      <c r="MZ152" s="29"/>
      <c r="NA152" s="29"/>
      <c r="NB152" s="29"/>
      <c r="NC152" s="29"/>
      <c r="ND152" s="29"/>
      <c r="NE152" s="29"/>
      <c r="NF152" s="29"/>
      <c r="NG152" s="29"/>
      <c r="NH152" s="29"/>
      <c r="NI152" s="29"/>
      <c r="NJ152" s="29"/>
      <c r="NK152" s="29"/>
      <c r="NL152" s="29"/>
      <c r="NM152" s="29"/>
      <c r="NN152" s="29"/>
      <c r="NO152" s="29"/>
      <c r="NP152" s="29"/>
      <c r="NQ152" s="29"/>
      <c r="NR152" s="29"/>
      <c r="NS152" s="29"/>
      <c r="NT152" s="29"/>
      <c r="NU152" s="29"/>
      <c r="NV152" s="29"/>
      <c r="NW152" s="29"/>
      <c r="NX152" s="29"/>
      <c r="NY152" s="29"/>
      <c r="NZ152" s="29"/>
      <c r="OA152" s="29"/>
      <c r="OB152" s="29"/>
      <c r="OC152" s="29"/>
      <c r="OD152" s="29"/>
      <c r="OE152" s="29"/>
      <c r="OF152" s="29"/>
      <c r="OG152" s="29"/>
      <c r="OH152" s="29"/>
      <c r="OI152" s="29"/>
      <c r="OJ152" s="29"/>
      <c r="OK152" s="29"/>
      <c r="OL152" s="29"/>
      <c r="OM152" s="29"/>
      <c r="ON152" s="29"/>
      <c r="OO152" s="29"/>
      <c r="OP152" s="29"/>
      <c r="OQ152" s="29"/>
      <c r="OR152" s="29"/>
      <c r="OS152" s="29"/>
      <c r="OT152" s="29"/>
      <c r="OU152" s="29"/>
      <c r="OV152" s="29"/>
      <c r="OW152" s="29"/>
      <c r="OX152" s="29"/>
      <c r="OY152" s="29"/>
      <c r="OZ152" s="29"/>
      <c r="PA152" s="29"/>
      <c r="PB152" s="29"/>
      <c r="PC152" s="29"/>
      <c r="PD152" s="29"/>
      <c r="PE152" s="29"/>
      <c r="PF152" s="29"/>
      <c r="PG152" s="29"/>
      <c r="PH152" s="29"/>
      <c r="PI152" s="29"/>
      <c r="PJ152" s="29"/>
      <c r="PK152" s="29"/>
      <c r="PL152" s="29"/>
      <c r="PM152" s="29"/>
      <c r="PN152" s="29"/>
      <c r="PO152" s="29"/>
      <c r="PP152" s="29"/>
      <c r="PQ152" s="29"/>
      <c r="PR152" s="29"/>
      <c r="PS152" s="29"/>
      <c r="PT152" s="29"/>
      <c r="PU152" s="29"/>
      <c r="PV152" s="29"/>
      <c r="PW152" s="29"/>
      <c r="PX152" s="29"/>
      <c r="PY152" s="29"/>
      <c r="PZ152" s="29"/>
      <c r="QA152" s="29"/>
      <c r="QB152" s="29"/>
      <c r="QC152" s="29"/>
      <c r="QD152" s="29"/>
      <c r="QE152" s="29"/>
      <c r="QF152" s="29"/>
      <c r="QG152" s="29"/>
      <c r="QH152" s="29"/>
      <c r="QI152" s="29"/>
      <c r="QJ152" s="29"/>
      <c r="QK152" s="29"/>
      <c r="QL152" s="29"/>
      <c r="QM152" s="29"/>
      <c r="QN152" s="29"/>
      <c r="QO152" s="29"/>
      <c r="QP152" s="29"/>
      <c r="QQ152" s="29"/>
      <c r="QR152" s="29"/>
      <c r="QS152" s="29"/>
      <c r="QT152" s="29"/>
      <c r="QU152" s="29"/>
      <c r="QV152" s="29"/>
      <c r="QW152" s="29"/>
      <c r="QX152" s="29"/>
      <c r="QY152" s="29"/>
      <c r="QZ152" s="29"/>
      <c r="RA152" s="29"/>
      <c r="RB152" s="29"/>
      <c r="RC152" s="29"/>
      <c r="RD152" s="29"/>
      <c r="RE152" s="29"/>
      <c r="RF152" s="29"/>
      <c r="RG152" s="29"/>
      <c r="RH152" s="29"/>
      <c r="RI152" s="29"/>
      <c r="RJ152" s="29"/>
      <c r="RK152" s="29"/>
      <c r="RL152" s="29"/>
    </row>
    <row r="153" spans="1:480" s="30" customFormat="1" ht="103.5" customHeight="1" x14ac:dyDescent="0.25">
      <c r="A153" s="34" t="s">
        <v>50</v>
      </c>
      <c r="B153" s="34" t="s">
        <v>57</v>
      </c>
      <c r="C153" s="34" t="s">
        <v>19</v>
      </c>
      <c r="D153" s="26" t="s">
        <v>63</v>
      </c>
      <c r="E153" s="26" t="s">
        <v>26</v>
      </c>
      <c r="F153" s="25" t="s">
        <v>27</v>
      </c>
      <c r="G153" s="36">
        <v>0</v>
      </c>
      <c r="H153" s="134" t="s">
        <v>13</v>
      </c>
      <c r="I153" s="27">
        <v>1</v>
      </c>
      <c r="J153" s="27">
        <v>0</v>
      </c>
      <c r="K153" s="28">
        <v>0</v>
      </c>
      <c r="L153" s="28">
        <v>16460.669999999998</v>
      </c>
      <c r="M153" s="28">
        <v>0</v>
      </c>
      <c r="N153" s="52"/>
      <c r="O153" s="52"/>
      <c r="P153" s="52"/>
      <c r="Q153" s="158"/>
      <c r="R153" s="29"/>
      <c r="S153" s="29"/>
      <c r="T153" s="29"/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F153" s="29"/>
      <c r="AG153" s="29"/>
      <c r="AH153" s="29"/>
      <c r="AI153" s="29"/>
      <c r="AJ153" s="29"/>
      <c r="AK153" s="29"/>
      <c r="AL153" s="29"/>
      <c r="AM153" s="29"/>
      <c r="AN153" s="29"/>
      <c r="AO153" s="29"/>
      <c r="AP153" s="29"/>
      <c r="AQ153" s="29"/>
      <c r="AR153" s="29"/>
      <c r="AS153" s="29"/>
      <c r="AT153" s="29"/>
      <c r="AU153" s="29"/>
      <c r="AV153" s="29"/>
      <c r="AW153" s="29"/>
      <c r="AX153" s="29"/>
      <c r="AY153" s="29"/>
      <c r="AZ153" s="29"/>
      <c r="BA153" s="29"/>
      <c r="BB153" s="29"/>
      <c r="BC153" s="29"/>
      <c r="BD153" s="29"/>
      <c r="BE153" s="29"/>
      <c r="BF153" s="29"/>
      <c r="BG153" s="29"/>
      <c r="BH153" s="29"/>
      <c r="BI153" s="29"/>
      <c r="BJ153" s="29"/>
      <c r="BK153" s="29"/>
      <c r="BL153" s="29"/>
      <c r="BM153" s="29"/>
      <c r="BN153" s="29"/>
      <c r="BO153" s="29"/>
      <c r="BP153" s="29"/>
      <c r="BQ153" s="29"/>
      <c r="BR153" s="29"/>
      <c r="BS153" s="29"/>
      <c r="BT153" s="29"/>
      <c r="BU153" s="29"/>
      <c r="BV153" s="29"/>
      <c r="BW153" s="29"/>
      <c r="BX153" s="29"/>
      <c r="BY153" s="29"/>
      <c r="BZ153" s="29"/>
      <c r="CA153" s="29"/>
      <c r="CB153" s="29"/>
      <c r="CC153" s="29"/>
      <c r="CD153" s="29"/>
      <c r="CE153" s="29"/>
      <c r="CF153" s="29"/>
      <c r="CG153" s="29"/>
      <c r="CH153" s="29"/>
      <c r="CI153" s="29"/>
      <c r="CJ153" s="29"/>
      <c r="CK153" s="29"/>
      <c r="CL153" s="29"/>
      <c r="CM153" s="29"/>
      <c r="CN153" s="29"/>
      <c r="CO153" s="29"/>
      <c r="CP153" s="29"/>
      <c r="CQ153" s="29"/>
      <c r="CR153" s="29"/>
      <c r="CS153" s="29"/>
      <c r="CT153" s="29"/>
      <c r="CU153" s="29"/>
      <c r="CV153" s="29"/>
      <c r="CW153" s="29"/>
      <c r="CX153" s="29"/>
      <c r="CY153" s="29"/>
      <c r="CZ153" s="29"/>
      <c r="DA153" s="29"/>
      <c r="DB153" s="29"/>
      <c r="DC153" s="29"/>
      <c r="DD153" s="29"/>
      <c r="DE153" s="29"/>
      <c r="DF153" s="29"/>
      <c r="DG153" s="29"/>
      <c r="DH153" s="29"/>
      <c r="DI153" s="29"/>
      <c r="DJ153" s="29"/>
      <c r="DK153" s="29"/>
      <c r="DL153" s="29"/>
      <c r="DM153" s="29"/>
      <c r="DN153" s="29"/>
      <c r="DO153" s="29"/>
      <c r="DP153" s="29"/>
      <c r="DQ153" s="29"/>
      <c r="DR153" s="29"/>
      <c r="DS153" s="29"/>
      <c r="DT153" s="29"/>
      <c r="DU153" s="29"/>
      <c r="DV153" s="29"/>
      <c r="DW153" s="29"/>
      <c r="DX153" s="29"/>
      <c r="DY153" s="29"/>
      <c r="DZ153" s="29"/>
      <c r="EA153" s="29"/>
      <c r="EB153" s="29"/>
      <c r="EC153" s="29"/>
      <c r="ED153" s="29"/>
      <c r="EE153" s="29"/>
      <c r="EF153" s="29"/>
      <c r="EG153" s="29"/>
      <c r="EH153" s="29"/>
      <c r="EI153" s="29"/>
      <c r="EJ153" s="29"/>
      <c r="EK153" s="29"/>
      <c r="EL153" s="29"/>
      <c r="EM153" s="29"/>
      <c r="EN153" s="29"/>
      <c r="EO153" s="29"/>
      <c r="EP153" s="29"/>
      <c r="EQ153" s="29"/>
      <c r="ER153" s="29"/>
      <c r="ES153" s="29"/>
      <c r="ET153" s="29"/>
      <c r="EU153" s="29"/>
      <c r="EV153" s="29"/>
      <c r="EW153" s="29"/>
      <c r="EX153" s="29"/>
      <c r="EY153" s="29"/>
      <c r="EZ153" s="29"/>
      <c r="FA153" s="29"/>
      <c r="FB153" s="29"/>
      <c r="FC153" s="29"/>
      <c r="FD153" s="29"/>
      <c r="FE153" s="29"/>
      <c r="FF153" s="29"/>
      <c r="FG153" s="29"/>
      <c r="FH153" s="29"/>
      <c r="FI153" s="29"/>
      <c r="FJ153" s="29"/>
      <c r="FK153" s="29"/>
      <c r="FL153" s="29"/>
      <c r="FM153" s="29"/>
      <c r="FN153" s="29"/>
      <c r="FO153" s="29"/>
      <c r="FP153" s="29"/>
      <c r="FQ153" s="29"/>
      <c r="FR153" s="29"/>
      <c r="FS153" s="29"/>
      <c r="FT153" s="29"/>
      <c r="FU153" s="29"/>
      <c r="FV153" s="29"/>
      <c r="FW153" s="29"/>
      <c r="FX153" s="29"/>
      <c r="FY153" s="29"/>
      <c r="FZ153" s="29"/>
      <c r="GA153" s="29"/>
      <c r="GB153" s="29"/>
      <c r="GC153" s="29"/>
      <c r="GD153" s="29"/>
      <c r="GE153" s="29"/>
      <c r="GF153" s="29"/>
      <c r="GG153" s="29"/>
      <c r="GH153" s="29"/>
      <c r="GI153" s="29"/>
      <c r="GJ153" s="29"/>
      <c r="GK153" s="29"/>
      <c r="GL153" s="29"/>
      <c r="GM153" s="29"/>
      <c r="GN153" s="29"/>
      <c r="GO153" s="29"/>
      <c r="GP153" s="29"/>
      <c r="GQ153" s="29"/>
      <c r="GR153" s="29"/>
      <c r="GS153" s="29"/>
      <c r="GT153" s="29"/>
      <c r="GU153" s="29"/>
      <c r="GV153" s="29"/>
      <c r="GW153" s="29"/>
      <c r="GX153" s="29"/>
      <c r="GY153" s="29"/>
      <c r="GZ153" s="29"/>
      <c r="HA153" s="29"/>
      <c r="HB153" s="29"/>
      <c r="HC153" s="29"/>
      <c r="HD153" s="29"/>
      <c r="HE153" s="29"/>
      <c r="HF153" s="29"/>
      <c r="HG153" s="29"/>
      <c r="HH153" s="29"/>
      <c r="HI153" s="29"/>
      <c r="HJ153" s="29"/>
      <c r="HK153" s="29"/>
      <c r="HL153" s="29"/>
      <c r="HM153" s="29"/>
      <c r="HN153" s="29"/>
      <c r="HO153" s="29"/>
      <c r="HP153" s="29"/>
      <c r="HQ153" s="29"/>
      <c r="HR153" s="29"/>
      <c r="HS153" s="29"/>
      <c r="HT153" s="29"/>
      <c r="HU153" s="29"/>
      <c r="HV153" s="29"/>
      <c r="HW153" s="29"/>
      <c r="HX153" s="29"/>
      <c r="HY153" s="29"/>
      <c r="HZ153" s="29"/>
      <c r="IA153" s="29"/>
      <c r="IB153" s="29"/>
      <c r="IC153" s="29"/>
      <c r="ID153" s="29"/>
      <c r="IE153" s="29"/>
      <c r="IF153" s="29"/>
      <c r="IG153" s="29"/>
      <c r="IH153" s="29"/>
      <c r="II153" s="29"/>
      <c r="IJ153" s="29"/>
      <c r="IK153" s="29"/>
      <c r="IL153" s="29"/>
      <c r="IM153" s="29"/>
      <c r="IN153" s="29"/>
      <c r="IO153" s="29"/>
      <c r="IP153" s="29"/>
      <c r="IQ153" s="29"/>
      <c r="IR153" s="29"/>
      <c r="IS153" s="29"/>
      <c r="IT153" s="29"/>
      <c r="IU153" s="29"/>
      <c r="IV153" s="29"/>
      <c r="IW153" s="29"/>
      <c r="IX153" s="29"/>
      <c r="IY153" s="29"/>
      <c r="IZ153" s="29"/>
      <c r="JA153" s="29"/>
      <c r="JB153" s="29"/>
      <c r="JC153" s="29"/>
      <c r="JD153" s="29"/>
      <c r="JE153" s="29"/>
      <c r="JF153" s="29"/>
      <c r="JG153" s="29"/>
      <c r="JH153" s="29"/>
      <c r="JI153" s="29"/>
      <c r="JJ153" s="29"/>
      <c r="JK153" s="29"/>
      <c r="JL153" s="29"/>
      <c r="JM153" s="29"/>
      <c r="JN153" s="29"/>
      <c r="JO153" s="29"/>
      <c r="JP153" s="29"/>
      <c r="JQ153" s="29"/>
      <c r="JR153" s="29"/>
      <c r="JS153" s="29"/>
      <c r="JT153" s="29"/>
      <c r="JU153" s="29"/>
      <c r="JV153" s="29"/>
      <c r="JW153" s="29"/>
      <c r="JX153" s="29"/>
      <c r="JY153" s="29"/>
      <c r="JZ153" s="29"/>
      <c r="KA153" s="29"/>
      <c r="KB153" s="29"/>
      <c r="KC153" s="29"/>
      <c r="KD153" s="29"/>
      <c r="KE153" s="29"/>
      <c r="KF153" s="29"/>
      <c r="KG153" s="29"/>
      <c r="KH153" s="29"/>
      <c r="KI153" s="29"/>
      <c r="KJ153" s="29"/>
      <c r="KK153" s="29"/>
      <c r="KL153" s="29"/>
      <c r="KM153" s="29"/>
      <c r="KN153" s="29"/>
      <c r="KO153" s="29"/>
      <c r="KP153" s="29"/>
      <c r="KQ153" s="29"/>
      <c r="KR153" s="29"/>
      <c r="KS153" s="29"/>
      <c r="KT153" s="29"/>
      <c r="KU153" s="29"/>
      <c r="KV153" s="29"/>
      <c r="KW153" s="29"/>
      <c r="KX153" s="29"/>
      <c r="KY153" s="29"/>
      <c r="KZ153" s="29"/>
      <c r="LA153" s="29"/>
      <c r="LB153" s="29"/>
      <c r="LC153" s="29"/>
      <c r="LD153" s="29"/>
      <c r="LE153" s="29"/>
      <c r="LF153" s="29"/>
      <c r="LG153" s="29"/>
      <c r="LH153" s="29"/>
      <c r="LI153" s="29"/>
      <c r="LJ153" s="29"/>
      <c r="LK153" s="29"/>
      <c r="LL153" s="29"/>
      <c r="LM153" s="29"/>
      <c r="LN153" s="29"/>
      <c r="LO153" s="29"/>
      <c r="LP153" s="29"/>
      <c r="LQ153" s="29"/>
      <c r="LR153" s="29"/>
      <c r="LS153" s="29"/>
      <c r="LT153" s="29"/>
      <c r="LU153" s="29"/>
      <c r="LV153" s="29"/>
      <c r="LW153" s="29"/>
      <c r="LX153" s="29"/>
      <c r="LY153" s="29"/>
      <c r="LZ153" s="29"/>
      <c r="MA153" s="29"/>
      <c r="MB153" s="29"/>
      <c r="MC153" s="29"/>
      <c r="MD153" s="29"/>
      <c r="ME153" s="29"/>
      <c r="MF153" s="29"/>
      <c r="MG153" s="29"/>
      <c r="MH153" s="29"/>
      <c r="MI153" s="29"/>
      <c r="MJ153" s="29"/>
      <c r="MK153" s="29"/>
      <c r="ML153" s="29"/>
      <c r="MM153" s="29"/>
      <c r="MN153" s="29"/>
      <c r="MO153" s="29"/>
      <c r="MP153" s="29"/>
      <c r="MQ153" s="29"/>
      <c r="MR153" s="29"/>
      <c r="MS153" s="29"/>
      <c r="MT153" s="29"/>
      <c r="MU153" s="29"/>
      <c r="MV153" s="29"/>
      <c r="MW153" s="29"/>
      <c r="MX153" s="29"/>
      <c r="MY153" s="29"/>
      <c r="MZ153" s="29"/>
      <c r="NA153" s="29"/>
      <c r="NB153" s="29"/>
      <c r="NC153" s="29"/>
      <c r="ND153" s="29"/>
      <c r="NE153" s="29"/>
      <c r="NF153" s="29"/>
      <c r="NG153" s="29"/>
      <c r="NH153" s="29"/>
      <c r="NI153" s="29"/>
      <c r="NJ153" s="29"/>
      <c r="NK153" s="29"/>
      <c r="NL153" s="29"/>
      <c r="NM153" s="29"/>
      <c r="NN153" s="29"/>
      <c r="NO153" s="29"/>
      <c r="NP153" s="29"/>
      <c r="NQ153" s="29"/>
      <c r="NR153" s="29"/>
      <c r="NS153" s="29"/>
      <c r="NT153" s="29"/>
      <c r="NU153" s="29"/>
      <c r="NV153" s="29"/>
      <c r="NW153" s="29"/>
      <c r="NX153" s="29"/>
      <c r="NY153" s="29"/>
      <c r="NZ153" s="29"/>
      <c r="OA153" s="29"/>
      <c r="OB153" s="29"/>
      <c r="OC153" s="29"/>
      <c r="OD153" s="29"/>
      <c r="OE153" s="29"/>
      <c r="OF153" s="29"/>
      <c r="OG153" s="29"/>
      <c r="OH153" s="29"/>
      <c r="OI153" s="29"/>
      <c r="OJ153" s="29"/>
      <c r="OK153" s="29"/>
      <c r="OL153" s="29"/>
      <c r="OM153" s="29"/>
      <c r="ON153" s="29"/>
      <c r="OO153" s="29"/>
      <c r="OP153" s="29"/>
      <c r="OQ153" s="29"/>
      <c r="OR153" s="29"/>
      <c r="OS153" s="29"/>
      <c r="OT153" s="29"/>
      <c r="OU153" s="29"/>
      <c r="OV153" s="29"/>
      <c r="OW153" s="29"/>
      <c r="OX153" s="29"/>
      <c r="OY153" s="29"/>
      <c r="OZ153" s="29"/>
      <c r="PA153" s="29"/>
      <c r="PB153" s="29"/>
      <c r="PC153" s="29"/>
      <c r="PD153" s="29"/>
      <c r="PE153" s="29"/>
      <c r="PF153" s="29"/>
      <c r="PG153" s="29"/>
      <c r="PH153" s="29"/>
      <c r="PI153" s="29"/>
      <c r="PJ153" s="29"/>
      <c r="PK153" s="29"/>
      <c r="PL153" s="29"/>
      <c r="PM153" s="29"/>
      <c r="PN153" s="29"/>
      <c r="PO153" s="29"/>
      <c r="PP153" s="29"/>
      <c r="PQ153" s="29"/>
      <c r="PR153" s="29"/>
      <c r="PS153" s="29"/>
      <c r="PT153" s="29"/>
      <c r="PU153" s="29"/>
      <c r="PV153" s="29"/>
      <c r="PW153" s="29"/>
      <c r="PX153" s="29"/>
      <c r="PY153" s="29"/>
      <c r="PZ153" s="29"/>
      <c r="QA153" s="29"/>
      <c r="QB153" s="29"/>
      <c r="QC153" s="29"/>
      <c r="QD153" s="29"/>
      <c r="QE153" s="29"/>
      <c r="QF153" s="29"/>
      <c r="QG153" s="29"/>
      <c r="QH153" s="29"/>
      <c r="QI153" s="29"/>
      <c r="QJ153" s="29"/>
      <c r="QK153" s="29"/>
      <c r="QL153" s="29"/>
      <c r="QM153" s="29"/>
      <c r="QN153" s="29"/>
      <c r="QO153" s="29"/>
      <c r="QP153" s="29"/>
      <c r="QQ153" s="29"/>
      <c r="QR153" s="29"/>
      <c r="QS153" s="29"/>
      <c r="QT153" s="29"/>
      <c r="QU153" s="29"/>
      <c r="QV153" s="29"/>
      <c r="QW153" s="29"/>
      <c r="QX153" s="29"/>
      <c r="QY153" s="29"/>
      <c r="QZ153" s="29"/>
      <c r="RA153" s="29"/>
      <c r="RB153" s="29"/>
      <c r="RC153" s="29"/>
      <c r="RD153" s="29"/>
      <c r="RE153" s="29"/>
      <c r="RF153" s="29"/>
      <c r="RG153" s="29"/>
      <c r="RH153" s="29"/>
      <c r="RI153" s="29"/>
      <c r="RJ153" s="29"/>
      <c r="RK153" s="29"/>
      <c r="RL153" s="29"/>
    </row>
    <row r="154" spans="1:480" s="30" customFormat="1" ht="84" customHeight="1" x14ac:dyDescent="0.25">
      <c r="A154" s="34" t="s">
        <v>50</v>
      </c>
      <c r="B154" s="34" t="s">
        <v>57</v>
      </c>
      <c r="C154" s="34" t="s">
        <v>19</v>
      </c>
      <c r="D154" s="26" t="s">
        <v>172</v>
      </c>
      <c r="E154" s="26" t="s">
        <v>26</v>
      </c>
      <c r="F154" s="25" t="s">
        <v>27</v>
      </c>
      <c r="G154" s="36">
        <v>0</v>
      </c>
      <c r="H154" s="76" t="s">
        <v>13</v>
      </c>
      <c r="I154" s="27">
        <v>0</v>
      </c>
      <c r="J154" s="27">
        <v>1</v>
      </c>
      <c r="K154" s="33">
        <v>0</v>
      </c>
      <c r="L154" s="28">
        <v>0</v>
      </c>
      <c r="M154" s="28">
        <v>23000</v>
      </c>
      <c r="N154" s="52"/>
      <c r="O154" s="52"/>
      <c r="P154" s="75"/>
      <c r="Q154" s="158"/>
      <c r="R154" s="29"/>
      <c r="S154" s="29"/>
      <c r="T154" s="29"/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F154" s="29"/>
      <c r="AG154" s="29"/>
      <c r="AH154" s="29"/>
      <c r="AI154" s="29"/>
      <c r="AJ154" s="29"/>
      <c r="AK154" s="29"/>
      <c r="AL154" s="29"/>
      <c r="AM154" s="29"/>
      <c r="AN154" s="29"/>
      <c r="AO154" s="29"/>
      <c r="AP154" s="29"/>
      <c r="AQ154" s="29"/>
      <c r="AR154" s="29"/>
      <c r="AS154" s="29"/>
      <c r="AT154" s="29"/>
      <c r="AU154" s="29"/>
      <c r="AV154" s="29"/>
      <c r="AW154" s="29"/>
      <c r="AX154" s="29"/>
      <c r="AY154" s="29"/>
      <c r="AZ154" s="29"/>
      <c r="BA154" s="29"/>
      <c r="BB154" s="29"/>
      <c r="BC154" s="29"/>
      <c r="BD154" s="29"/>
      <c r="BE154" s="29"/>
      <c r="BF154" s="29"/>
      <c r="BG154" s="29"/>
      <c r="BH154" s="29"/>
      <c r="BI154" s="29"/>
      <c r="BJ154" s="29"/>
      <c r="BK154" s="29"/>
      <c r="BL154" s="29"/>
      <c r="BM154" s="29"/>
      <c r="BN154" s="29"/>
      <c r="BO154" s="29"/>
      <c r="BP154" s="29"/>
      <c r="BQ154" s="29"/>
      <c r="BR154" s="29"/>
      <c r="BS154" s="29"/>
      <c r="BT154" s="29"/>
      <c r="BU154" s="29"/>
      <c r="BV154" s="29"/>
      <c r="BW154" s="29"/>
      <c r="BX154" s="29"/>
      <c r="BY154" s="29"/>
      <c r="BZ154" s="29"/>
      <c r="CA154" s="29"/>
      <c r="CB154" s="29"/>
      <c r="CC154" s="29"/>
      <c r="CD154" s="29"/>
      <c r="CE154" s="29"/>
      <c r="CF154" s="29"/>
      <c r="CG154" s="29"/>
      <c r="CH154" s="29"/>
      <c r="CI154" s="29"/>
      <c r="CJ154" s="29"/>
      <c r="CK154" s="29"/>
      <c r="CL154" s="29"/>
      <c r="CM154" s="29"/>
      <c r="CN154" s="29"/>
      <c r="CO154" s="29"/>
      <c r="CP154" s="29"/>
      <c r="CQ154" s="29"/>
      <c r="CR154" s="29"/>
      <c r="CS154" s="29"/>
      <c r="CT154" s="29"/>
      <c r="CU154" s="29"/>
      <c r="CV154" s="29"/>
      <c r="CW154" s="29"/>
      <c r="CX154" s="29"/>
      <c r="CY154" s="29"/>
      <c r="CZ154" s="29"/>
      <c r="DA154" s="29"/>
      <c r="DB154" s="29"/>
      <c r="DC154" s="29"/>
      <c r="DD154" s="29"/>
      <c r="DE154" s="29"/>
      <c r="DF154" s="29"/>
      <c r="DG154" s="29"/>
      <c r="DH154" s="29"/>
      <c r="DI154" s="29"/>
      <c r="DJ154" s="29"/>
      <c r="DK154" s="29"/>
      <c r="DL154" s="29"/>
      <c r="DM154" s="29"/>
      <c r="DN154" s="29"/>
      <c r="DO154" s="29"/>
      <c r="DP154" s="29"/>
      <c r="DQ154" s="29"/>
      <c r="DR154" s="29"/>
      <c r="DS154" s="29"/>
      <c r="DT154" s="29"/>
      <c r="DU154" s="29"/>
      <c r="DV154" s="29"/>
      <c r="DW154" s="29"/>
      <c r="DX154" s="29"/>
      <c r="DY154" s="29"/>
      <c r="DZ154" s="29"/>
      <c r="EA154" s="29"/>
      <c r="EB154" s="29"/>
      <c r="EC154" s="29"/>
      <c r="ED154" s="29"/>
      <c r="EE154" s="29"/>
      <c r="EF154" s="29"/>
      <c r="EG154" s="29"/>
      <c r="EH154" s="29"/>
      <c r="EI154" s="29"/>
      <c r="EJ154" s="29"/>
      <c r="EK154" s="29"/>
      <c r="EL154" s="29"/>
      <c r="EM154" s="29"/>
      <c r="EN154" s="29"/>
      <c r="EO154" s="29"/>
      <c r="EP154" s="29"/>
      <c r="EQ154" s="29"/>
      <c r="ER154" s="29"/>
      <c r="ES154" s="29"/>
      <c r="ET154" s="29"/>
      <c r="EU154" s="29"/>
      <c r="EV154" s="29"/>
      <c r="EW154" s="29"/>
      <c r="EX154" s="29"/>
      <c r="EY154" s="29"/>
      <c r="EZ154" s="29"/>
      <c r="FA154" s="29"/>
      <c r="FB154" s="29"/>
      <c r="FC154" s="29"/>
      <c r="FD154" s="29"/>
      <c r="FE154" s="29"/>
      <c r="FF154" s="29"/>
      <c r="FG154" s="29"/>
      <c r="FH154" s="29"/>
      <c r="FI154" s="29"/>
      <c r="FJ154" s="29"/>
      <c r="FK154" s="29"/>
      <c r="FL154" s="29"/>
      <c r="FM154" s="29"/>
      <c r="FN154" s="29"/>
      <c r="FO154" s="29"/>
      <c r="FP154" s="29"/>
      <c r="FQ154" s="29"/>
      <c r="FR154" s="29"/>
      <c r="FS154" s="29"/>
      <c r="FT154" s="29"/>
      <c r="FU154" s="29"/>
      <c r="FV154" s="29"/>
      <c r="FW154" s="29"/>
      <c r="FX154" s="29"/>
      <c r="FY154" s="29"/>
      <c r="FZ154" s="29"/>
      <c r="GA154" s="29"/>
      <c r="GB154" s="29"/>
      <c r="GC154" s="29"/>
      <c r="GD154" s="29"/>
      <c r="GE154" s="29"/>
      <c r="GF154" s="29"/>
      <c r="GG154" s="29"/>
      <c r="GH154" s="29"/>
      <c r="GI154" s="29"/>
      <c r="GJ154" s="29"/>
      <c r="GK154" s="29"/>
      <c r="GL154" s="29"/>
      <c r="GM154" s="29"/>
      <c r="GN154" s="29"/>
      <c r="GO154" s="29"/>
      <c r="GP154" s="29"/>
      <c r="GQ154" s="29"/>
      <c r="GR154" s="29"/>
      <c r="GS154" s="29"/>
      <c r="GT154" s="29"/>
      <c r="GU154" s="29"/>
      <c r="GV154" s="29"/>
      <c r="GW154" s="29"/>
      <c r="GX154" s="29"/>
      <c r="GY154" s="29"/>
      <c r="GZ154" s="29"/>
      <c r="HA154" s="29"/>
      <c r="HB154" s="29"/>
      <c r="HC154" s="29"/>
      <c r="HD154" s="29"/>
      <c r="HE154" s="29"/>
      <c r="HF154" s="29"/>
      <c r="HG154" s="29"/>
      <c r="HH154" s="29"/>
      <c r="HI154" s="29"/>
      <c r="HJ154" s="29"/>
      <c r="HK154" s="29"/>
      <c r="HL154" s="29"/>
      <c r="HM154" s="29"/>
      <c r="HN154" s="29"/>
      <c r="HO154" s="29"/>
      <c r="HP154" s="29"/>
      <c r="HQ154" s="29"/>
      <c r="HR154" s="29"/>
      <c r="HS154" s="29"/>
      <c r="HT154" s="29"/>
      <c r="HU154" s="29"/>
      <c r="HV154" s="29"/>
      <c r="HW154" s="29"/>
      <c r="HX154" s="29"/>
      <c r="HY154" s="29"/>
      <c r="HZ154" s="29"/>
      <c r="IA154" s="29"/>
      <c r="IB154" s="29"/>
      <c r="IC154" s="29"/>
      <c r="ID154" s="29"/>
      <c r="IE154" s="29"/>
      <c r="IF154" s="29"/>
      <c r="IG154" s="29"/>
      <c r="IH154" s="29"/>
      <c r="II154" s="29"/>
      <c r="IJ154" s="29"/>
      <c r="IK154" s="29"/>
      <c r="IL154" s="29"/>
      <c r="IM154" s="29"/>
      <c r="IN154" s="29"/>
      <c r="IO154" s="29"/>
      <c r="IP154" s="29"/>
      <c r="IQ154" s="29"/>
      <c r="IR154" s="29"/>
      <c r="IS154" s="29"/>
      <c r="IT154" s="29"/>
      <c r="IU154" s="29"/>
      <c r="IV154" s="29"/>
      <c r="IW154" s="29"/>
      <c r="IX154" s="29"/>
      <c r="IY154" s="29"/>
      <c r="IZ154" s="29"/>
      <c r="JA154" s="29"/>
      <c r="JB154" s="29"/>
      <c r="JC154" s="29"/>
      <c r="JD154" s="29"/>
      <c r="JE154" s="29"/>
      <c r="JF154" s="29"/>
      <c r="JG154" s="29"/>
      <c r="JH154" s="29"/>
      <c r="JI154" s="29"/>
      <c r="JJ154" s="29"/>
      <c r="JK154" s="29"/>
      <c r="JL154" s="29"/>
      <c r="JM154" s="29"/>
      <c r="JN154" s="29"/>
      <c r="JO154" s="29"/>
      <c r="JP154" s="29"/>
      <c r="JQ154" s="29"/>
      <c r="JR154" s="29"/>
      <c r="JS154" s="29"/>
      <c r="JT154" s="29"/>
      <c r="JU154" s="29"/>
      <c r="JV154" s="29"/>
      <c r="JW154" s="29"/>
      <c r="JX154" s="29"/>
      <c r="JY154" s="29"/>
      <c r="JZ154" s="29"/>
      <c r="KA154" s="29"/>
      <c r="KB154" s="29"/>
      <c r="KC154" s="29"/>
      <c r="KD154" s="29"/>
      <c r="KE154" s="29"/>
      <c r="KF154" s="29"/>
      <c r="KG154" s="29"/>
      <c r="KH154" s="29"/>
      <c r="KI154" s="29"/>
      <c r="KJ154" s="29"/>
      <c r="KK154" s="29"/>
      <c r="KL154" s="29"/>
      <c r="KM154" s="29"/>
      <c r="KN154" s="29"/>
      <c r="KO154" s="29"/>
      <c r="KP154" s="29"/>
      <c r="KQ154" s="29"/>
      <c r="KR154" s="29"/>
      <c r="KS154" s="29"/>
      <c r="KT154" s="29"/>
      <c r="KU154" s="29"/>
      <c r="KV154" s="29"/>
      <c r="KW154" s="29"/>
      <c r="KX154" s="29"/>
      <c r="KY154" s="29"/>
      <c r="KZ154" s="29"/>
      <c r="LA154" s="29"/>
      <c r="LB154" s="29"/>
      <c r="LC154" s="29"/>
      <c r="LD154" s="29"/>
      <c r="LE154" s="29"/>
      <c r="LF154" s="29"/>
      <c r="LG154" s="29"/>
      <c r="LH154" s="29"/>
      <c r="LI154" s="29"/>
      <c r="LJ154" s="29"/>
      <c r="LK154" s="29"/>
      <c r="LL154" s="29"/>
      <c r="LM154" s="29"/>
      <c r="LN154" s="29"/>
      <c r="LO154" s="29"/>
      <c r="LP154" s="29"/>
      <c r="LQ154" s="29"/>
      <c r="LR154" s="29"/>
      <c r="LS154" s="29"/>
      <c r="LT154" s="29"/>
      <c r="LU154" s="29"/>
      <c r="LV154" s="29"/>
      <c r="LW154" s="29"/>
      <c r="LX154" s="29"/>
      <c r="LY154" s="29"/>
      <c r="LZ154" s="29"/>
      <c r="MA154" s="29"/>
      <c r="MB154" s="29"/>
      <c r="MC154" s="29"/>
      <c r="MD154" s="29"/>
      <c r="ME154" s="29"/>
      <c r="MF154" s="29"/>
      <c r="MG154" s="29"/>
      <c r="MH154" s="29"/>
      <c r="MI154" s="29"/>
      <c r="MJ154" s="29"/>
      <c r="MK154" s="29"/>
      <c r="ML154" s="29"/>
      <c r="MM154" s="29"/>
      <c r="MN154" s="29"/>
      <c r="MO154" s="29"/>
      <c r="MP154" s="29"/>
      <c r="MQ154" s="29"/>
      <c r="MR154" s="29"/>
      <c r="MS154" s="29"/>
      <c r="MT154" s="29"/>
      <c r="MU154" s="29"/>
      <c r="MV154" s="29"/>
      <c r="MW154" s="29"/>
      <c r="MX154" s="29"/>
      <c r="MY154" s="29"/>
      <c r="MZ154" s="29"/>
      <c r="NA154" s="29"/>
      <c r="NB154" s="29"/>
      <c r="NC154" s="29"/>
      <c r="ND154" s="29"/>
      <c r="NE154" s="29"/>
      <c r="NF154" s="29"/>
      <c r="NG154" s="29"/>
      <c r="NH154" s="29"/>
      <c r="NI154" s="29"/>
      <c r="NJ154" s="29"/>
      <c r="NK154" s="29"/>
      <c r="NL154" s="29"/>
      <c r="NM154" s="29"/>
      <c r="NN154" s="29"/>
      <c r="NO154" s="29"/>
      <c r="NP154" s="29"/>
      <c r="NQ154" s="29"/>
      <c r="NR154" s="29"/>
      <c r="NS154" s="29"/>
      <c r="NT154" s="29"/>
      <c r="NU154" s="29"/>
      <c r="NV154" s="29"/>
      <c r="NW154" s="29"/>
      <c r="NX154" s="29"/>
      <c r="NY154" s="29"/>
      <c r="NZ154" s="29"/>
      <c r="OA154" s="29"/>
      <c r="OB154" s="29"/>
      <c r="OC154" s="29"/>
      <c r="OD154" s="29"/>
      <c r="OE154" s="29"/>
      <c r="OF154" s="29"/>
      <c r="OG154" s="29"/>
      <c r="OH154" s="29"/>
      <c r="OI154" s="29"/>
      <c r="OJ154" s="29"/>
      <c r="OK154" s="29"/>
      <c r="OL154" s="29"/>
      <c r="OM154" s="29"/>
      <c r="ON154" s="29"/>
      <c r="OO154" s="29"/>
      <c r="OP154" s="29"/>
      <c r="OQ154" s="29"/>
      <c r="OR154" s="29"/>
      <c r="OS154" s="29"/>
      <c r="OT154" s="29"/>
      <c r="OU154" s="29"/>
      <c r="OV154" s="29"/>
      <c r="OW154" s="29"/>
      <c r="OX154" s="29"/>
      <c r="OY154" s="29"/>
      <c r="OZ154" s="29"/>
      <c r="PA154" s="29"/>
      <c r="PB154" s="29"/>
      <c r="PC154" s="29"/>
      <c r="PD154" s="29"/>
      <c r="PE154" s="29"/>
      <c r="PF154" s="29"/>
      <c r="PG154" s="29"/>
      <c r="PH154" s="29"/>
      <c r="PI154" s="29"/>
      <c r="PJ154" s="29"/>
      <c r="PK154" s="29"/>
      <c r="PL154" s="29"/>
      <c r="PM154" s="29"/>
      <c r="PN154" s="29"/>
      <c r="PO154" s="29"/>
      <c r="PP154" s="29"/>
      <c r="PQ154" s="29"/>
      <c r="PR154" s="29"/>
      <c r="PS154" s="29"/>
      <c r="PT154" s="29"/>
      <c r="PU154" s="29"/>
      <c r="PV154" s="29"/>
      <c r="PW154" s="29"/>
      <c r="PX154" s="29"/>
      <c r="PY154" s="29"/>
      <c r="PZ154" s="29"/>
      <c r="QA154" s="29"/>
      <c r="QB154" s="29"/>
      <c r="QC154" s="29"/>
      <c r="QD154" s="29"/>
      <c r="QE154" s="29"/>
      <c r="QF154" s="29"/>
      <c r="QG154" s="29"/>
      <c r="QH154" s="29"/>
      <c r="QI154" s="29"/>
      <c r="QJ154" s="29"/>
      <c r="QK154" s="29"/>
      <c r="QL154" s="29"/>
      <c r="QM154" s="29"/>
      <c r="QN154" s="29"/>
      <c r="QO154" s="29"/>
      <c r="QP154" s="29"/>
      <c r="QQ154" s="29"/>
      <c r="QR154" s="29"/>
      <c r="QS154" s="29"/>
      <c r="QT154" s="29"/>
      <c r="QU154" s="29"/>
      <c r="QV154" s="29"/>
      <c r="QW154" s="29"/>
      <c r="QX154" s="29"/>
      <c r="QY154" s="29"/>
      <c r="QZ154" s="29"/>
      <c r="RA154" s="29"/>
      <c r="RB154" s="29"/>
      <c r="RC154" s="29"/>
      <c r="RD154" s="29"/>
      <c r="RE154" s="29"/>
      <c r="RF154" s="29"/>
      <c r="RG154" s="29"/>
      <c r="RH154" s="29"/>
      <c r="RI154" s="29"/>
      <c r="RJ154" s="29"/>
      <c r="RK154" s="29"/>
      <c r="RL154" s="29"/>
    </row>
    <row r="155" spans="1:480" s="30" customFormat="1" ht="84" customHeight="1" x14ac:dyDescent="0.25">
      <c r="A155" s="34" t="s">
        <v>50</v>
      </c>
      <c r="B155" s="34" t="s">
        <v>57</v>
      </c>
      <c r="C155" s="34" t="s">
        <v>19</v>
      </c>
      <c r="D155" s="26" t="s">
        <v>216</v>
      </c>
      <c r="E155" s="26" t="s">
        <v>26</v>
      </c>
      <c r="F155" s="25" t="s">
        <v>27</v>
      </c>
      <c r="G155" s="36">
        <v>1</v>
      </c>
      <c r="H155" s="76">
        <v>45413</v>
      </c>
      <c r="I155" s="27">
        <v>0</v>
      </c>
      <c r="J155" s="27">
        <v>0</v>
      </c>
      <c r="K155" s="28">
        <v>3400</v>
      </c>
      <c r="L155" s="28">
        <v>0</v>
      </c>
      <c r="M155" s="28">
        <v>0</v>
      </c>
      <c r="N155" s="102"/>
      <c r="O155" s="102"/>
      <c r="P155" s="102"/>
      <c r="Q155" s="164"/>
      <c r="R155" s="29"/>
      <c r="S155" s="29"/>
      <c r="T155" s="29"/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F155" s="29"/>
      <c r="AG155" s="29"/>
      <c r="AH155" s="29"/>
      <c r="AI155" s="29"/>
      <c r="AJ155" s="29"/>
      <c r="AK155" s="29"/>
      <c r="AL155" s="29"/>
      <c r="AM155" s="29"/>
      <c r="AN155" s="29"/>
      <c r="AO155" s="29"/>
      <c r="AP155" s="29"/>
      <c r="AQ155" s="29"/>
      <c r="AR155" s="29"/>
      <c r="AS155" s="29"/>
      <c r="AT155" s="29"/>
      <c r="AU155" s="29"/>
      <c r="AV155" s="29"/>
      <c r="AW155" s="29"/>
      <c r="AX155" s="29"/>
      <c r="AY155" s="29"/>
      <c r="AZ155" s="29"/>
      <c r="BA155" s="29"/>
      <c r="BB155" s="29"/>
      <c r="BC155" s="29"/>
      <c r="BD155" s="29"/>
      <c r="BE155" s="29"/>
      <c r="BF155" s="29"/>
      <c r="BG155" s="29"/>
      <c r="BH155" s="29"/>
      <c r="BI155" s="29"/>
      <c r="BJ155" s="29"/>
      <c r="BK155" s="29"/>
      <c r="BL155" s="29"/>
      <c r="BM155" s="29"/>
      <c r="BN155" s="29"/>
      <c r="BO155" s="29"/>
      <c r="BP155" s="29"/>
      <c r="BQ155" s="29"/>
      <c r="BR155" s="29"/>
      <c r="BS155" s="29"/>
      <c r="BT155" s="29"/>
      <c r="BU155" s="29"/>
      <c r="BV155" s="29"/>
      <c r="BW155" s="29"/>
      <c r="BX155" s="29"/>
      <c r="BY155" s="29"/>
      <c r="BZ155" s="29"/>
      <c r="CA155" s="29"/>
      <c r="CB155" s="29"/>
      <c r="CC155" s="29"/>
      <c r="CD155" s="29"/>
      <c r="CE155" s="29"/>
      <c r="CF155" s="29"/>
      <c r="CG155" s="29"/>
      <c r="CH155" s="29"/>
      <c r="CI155" s="29"/>
      <c r="CJ155" s="29"/>
      <c r="CK155" s="29"/>
      <c r="CL155" s="29"/>
      <c r="CM155" s="29"/>
      <c r="CN155" s="29"/>
      <c r="CO155" s="29"/>
      <c r="CP155" s="29"/>
      <c r="CQ155" s="29"/>
      <c r="CR155" s="29"/>
      <c r="CS155" s="29"/>
      <c r="CT155" s="29"/>
      <c r="CU155" s="29"/>
      <c r="CV155" s="29"/>
      <c r="CW155" s="29"/>
      <c r="CX155" s="29"/>
      <c r="CY155" s="29"/>
      <c r="CZ155" s="29"/>
      <c r="DA155" s="29"/>
      <c r="DB155" s="29"/>
      <c r="DC155" s="29"/>
      <c r="DD155" s="29"/>
      <c r="DE155" s="29"/>
      <c r="DF155" s="29"/>
      <c r="DG155" s="29"/>
      <c r="DH155" s="29"/>
      <c r="DI155" s="29"/>
      <c r="DJ155" s="29"/>
      <c r="DK155" s="29"/>
      <c r="DL155" s="29"/>
      <c r="DM155" s="29"/>
      <c r="DN155" s="29"/>
      <c r="DO155" s="29"/>
      <c r="DP155" s="29"/>
      <c r="DQ155" s="29"/>
      <c r="DR155" s="29"/>
      <c r="DS155" s="29"/>
      <c r="DT155" s="29"/>
      <c r="DU155" s="29"/>
      <c r="DV155" s="29"/>
      <c r="DW155" s="29"/>
      <c r="DX155" s="29"/>
      <c r="DY155" s="29"/>
      <c r="DZ155" s="29"/>
      <c r="EA155" s="29"/>
      <c r="EB155" s="29"/>
      <c r="EC155" s="29"/>
      <c r="ED155" s="29"/>
      <c r="EE155" s="29"/>
      <c r="EF155" s="29"/>
      <c r="EG155" s="29"/>
      <c r="EH155" s="29"/>
      <c r="EI155" s="29"/>
      <c r="EJ155" s="29"/>
      <c r="EK155" s="29"/>
      <c r="EL155" s="29"/>
      <c r="EM155" s="29"/>
      <c r="EN155" s="29"/>
      <c r="EO155" s="29"/>
      <c r="EP155" s="29"/>
      <c r="EQ155" s="29"/>
      <c r="ER155" s="29"/>
      <c r="ES155" s="29"/>
      <c r="ET155" s="29"/>
      <c r="EU155" s="29"/>
      <c r="EV155" s="29"/>
      <c r="EW155" s="29"/>
      <c r="EX155" s="29"/>
      <c r="EY155" s="29"/>
      <c r="EZ155" s="29"/>
      <c r="FA155" s="29"/>
      <c r="FB155" s="29"/>
      <c r="FC155" s="29"/>
      <c r="FD155" s="29"/>
      <c r="FE155" s="29"/>
      <c r="FF155" s="29"/>
      <c r="FG155" s="29"/>
      <c r="FH155" s="29"/>
      <c r="FI155" s="29"/>
      <c r="FJ155" s="29"/>
      <c r="FK155" s="29"/>
      <c r="FL155" s="29"/>
      <c r="FM155" s="29"/>
      <c r="FN155" s="29"/>
      <c r="FO155" s="29"/>
      <c r="FP155" s="29"/>
      <c r="FQ155" s="29"/>
      <c r="FR155" s="29"/>
      <c r="FS155" s="29"/>
      <c r="FT155" s="29"/>
      <c r="FU155" s="29"/>
      <c r="FV155" s="29"/>
      <c r="FW155" s="29"/>
      <c r="FX155" s="29"/>
      <c r="FY155" s="29"/>
      <c r="FZ155" s="29"/>
      <c r="GA155" s="29"/>
      <c r="GB155" s="29"/>
      <c r="GC155" s="29"/>
      <c r="GD155" s="29"/>
      <c r="GE155" s="29"/>
      <c r="GF155" s="29"/>
      <c r="GG155" s="29"/>
      <c r="GH155" s="29"/>
      <c r="GI155" s="29"/>
      <c r="GJ155" s="29"/>
      <c r="GK155" s="29"/>
      <c r="GL155" s="29"/>
      <c r="GM155" s="29"/>
      <c r="GN155" s="29"/>
      <c r="GO155" s="29"/>
      <c r="GP155" s="29"/>
      <c r="GQ155" s="29"/>
      <c r="GR155" s="29"/>
      <c r="GS155" s="29"/>
      <c r="GT155" s="29"/>
      <c r="GU155" s="29"/>
      <c r="GV155" s="29"/>
      <c r="GW155" s="29"/>
      <c r="GX155" s="29"/>
      <c r="GY155" s="29"/>
      <c r="GZ155" s="29"/>
      <c r="HA155" s="29"/>
      <c r="HB155" s="29"/>
      <c r="HC155" s="29"/>
      <c r="HD155" s="29"/>
      <c r="HE155" s="29"/>
      <c r="HF155" s="29"/>
      <c r="HG155" s="29"/>
      <c r="HH155" s="29"/>
      <c r="HI155" s="29"/>
      <c r="HJ155" s="29"/>
      <c r="HK155" s="29"/>
      <c r="HL155" s="29"/>
      <c r="HM155" s="29"/>
      <c r="HN155" s="29"/>
      <c r="HO155" s="29"/>
      <c r="HP155" s="29"/>
      <c r="HQ155" s="29"/>
      <c r="HR155" s="29"/>
      <c r="HS155" s="29"/>
      <c r="HT155" s="29"/>
      <c r="HU155" s="29"/>
      <c r="HV155" s="29"/>
      <c r="HW155" s="29"/>
      <c r="HX155" s="29"/>
      <c r="HY155" s="29"/>
      <c r="HZ155" s="29"/>
      <c r="IA155" s="29"/>
      <c r="IB155" s="29"/>
      <c r="IC155" s="29"/>
      <c r="ID155" s="29"/>
      <c r="IE155" s="29"/>
      <c r="IF155" s="29"/>
      <c r="IG155" s="29"/>
      <c r="IH155" s="29"/>
      <c r="II155" s="29"/>
      <c r="IJ155" s="29"/>
      <c r="IK155" s="29"/>
      <c r="IL155" s="29"/>
      <c r="IM155" s="29"/>
      <c r="IN155" s="29"/>
      <c r="IO155" s="29"/>
      <c r="IP155" s="29"/>
      <c r="IQ155" s="29"/>
      <c r="IR155" s="29"/>
      <c r="IS155" s="29"/>
      <c r="IT155" s="29"/>
      <c r="IU155" s="29"/>
      <c r="IV155" s="29"/>
      <c r="IW155" s="29"/>
      <c r="IX155" s="29"/>
      <c r="IY155" s="29"/>
      <c r="IZ155" s="29"/>
      <c r="JA155" s="29"/>
      <c r="JB155" s="29"/>
      <c r="JC155" s="29"/>
      <c r="JD155" s="29"/>
      <c r="JE155" s="29"/>
      <c r="JF155" s="29"/>
      <c r="JG155" s="29"/>
      <c r="JH155" s="29"/>
      <c r="JI155" s="29"/>
      <c r="JJ155" s="29"/>
      <c r="JK155" s="29"/>
      <c r="JL155" s="29"/>
      <c r="JM155" s="29"/>
      <c r="JN155" s="29"/>
      <c r="JO155" s="29"/>
      <c r="JP155" s="29"/>
      <c r="JQ155" s="29"/>
      <c r="JR155" s="29"/>
      <c r="JS155" s="29"/>
      <c r="JT155" s="29"/>
      <c r="JU155" s="29"/>
      <c r="JV155" s="29"/>
      <c r="JW155" s="29"/>
      <c r="JX155" s="29"/>
      <c r="JY155" s="29"/>
      <c r="JZ155" s="29"/>
      <c r="KA155" s="29"/>
      <c r="KB155" s="29"/>
      <c r="KC155" s="29"/>
      <c r="KD155" s="29"/>
      <c r="KE155" s="29"/>
      <c r="KF155" s="29"/>
      <c r="KG155" s="29"/>
      <c r="KH155" s="29"/>
      <c r="KI155" s="29"/>
      <c r="KJ155" s="29"/>
      <c r="KK155" s="29"/>
      <c r="KL155" s="29"/>
      <c r="KM155" s="29"/>
      <c r="KN155" s="29"/>
      <c r="KO155" s="29"/>
      <c r="KP155" s="29"/>
      <c r="KQ155" s="29"/>
      <c r="KR155" s="29"/>
      <c r="KS155" s="29"/>
      <c r="KT155" s="29"/>
      <c r="KU155" s="29"/>
      <c r="KV155" s="29"/>
      <c r="KW155" s="29"/>
      <c r="KX155" s="29"/>
      <c r="KY155" s="29"/>
      <c r="KZ155" s="29"/>
      <c r="LA155" s="29"/>
      <c r="LB155" s="29"/>
      <c r="LC155" s="29"/>
      <c r="LD155" s="29"/>
      <c r="LE155" s="29"/>
      <c r="LF155" s="29"/>
      <c r="LG155" s="29"/>
      <c r="LH155" s="29"/>
      <c r="LI155" s="29"/>
      <c r="LJ155" s="29"/>
      <c r="LK155" s="29"/>
      <c r="LL155" s="29"/>
      <c r="LM155" s="29"/>
      <c r="LN155" s="29"/>
      <c r="LO155" s="29"/>
      <c r="LP155" s="29"/>
      <c r="LQ155" s="29"/>
      <c r="LR155" s="29"/>
      <c r="LS155" s="29"/>
      <c r="LT155" s="29"/>
      <c r="LU155" s="29"/>
      <c r="LV155" s="29"/>
      <c r="LW155" s="29"/>
      <c r="LX155" s="29"/>
      <c r="LY155" s="29"/>
      <c r="LZ155" s="29"/>
      <c r="MA155" s="29"/>
      <c r="MB155" s="29"/>
      <c r="MC155" s="29"/>
      <c r="MD155" s="29"/>
      <c r="ME155" s="29"/>
      <c r="MF155" s="29"/>
      <c r="MG155" s="29"/>
      <c r="MH155" s="29"/>
      <c r="MI155" s="29"/>
      <c r="MJ155" s="29"/>
      <c r="MK155" s="29"/>
      <c r="ML155" s="29"/>
      <c r="MM155" s="29"/>
      <c r="MN155" s="29"/>
      <c r="MO155" s="29"/>
      <c r="MP155" s="29"/>
      <c r="MQ155" s="29"/>
      <c r="MR155" s="29"/>
      <c r="MS155" s="29"/>
      <c r="MT155" s="29"/>
      <c r="MU155" s="29"/>
      <c r="MV155" s="29"/>
      <c r="MW155" s="29"/>
      <c r="MX155" s="29"/>
      <c r="MY155" s="29"/>
      <c r="MZ155" s="29"/>
      <c r="NA155" s="29"/>
      <c r="NB155" s="29"/>
      <c r="NC155" s="29"/>
      <c r="ND155" s="29"/>
      <c r="NE155" s="29"/>
      <c r="NF155" s="29"/>
      <c r="NG155" s="29"/>
      <c r="NH155" s="29"/>
      <c r="NI155" s="29"/>
      <c r="NJ155" s="29"/>
      <c r="NK155" s="29"/>
      <c r="NL155" s="29"/>
      <c r="NM155" s="29"/>
      <c r="NN155" s="29"/>
      <c r="NO155" s="29"/>
      <c r="NP155" s="29"/>
      <c r="NQ155" s="29"/>
      <c r="NR155" s="29"/>
      <c r="NS155" s="29"/>
      <c r="NT155" s="29"/>
      <c r="NU155" s="29"/>
      <c r="NV155" s="29"/>
      <c r="NW155" s="29"/>
      <c r="NX155" s="29"/>
      <c r="NY155" s="29"/>
      <c r="NZ155" s="29"/>
      <c r="OA155" s="29"/>
      <c r="OB155" s="29"/>
      <c r="OC155" s="29"/>
      <c r="OD155" s="29"/>
      <c r="OE155" s="29"/>
      <c r="OF155" s="29"/>
      <c r="OG155" s="29"/>
      <c r="OH155" s="29"/>
      <c r="OI155" s="29"/>
      <c r="OJ155" s="29"/>
      <c r="OK155" s="29"/>
      <c r="OL155" s="29"/>
      <c r="OM155" s="29"/>
      <c r="ON155" s="29"/>
      <c r="OO155" s="29"/>
      <c r="OP155" s="29"/>
      <c r="OQ155" s="29"/>
      <c r="OR155" s="29"/>
      <c r="OS155" s="29"/>
      <c r="OT155" s="29"/>
      <c r="OU155" s="29"/>
      <c r="OV155" s="29"/>
      <c r="OW155" s="29"/>
      <c r="OX155" s="29"/>
      <c r="OY155" s="29"/>
      <c r="OZ155" s="29"/>
      <c r="PA155" s="29"/>
      <c r="PB155" s="29"/>
      <c r="PC155" s="29"/>
      <c r="PD155" s="29"/>
      <c r="PE155" s="29"/>
      <c r="PF155" s="29"/>
      <c r="PG155" s="29"/>
      <c r="PH155" s="29"/>
      <c r="PI155" s="29"/>
      <c r="PJ155" s="29"/>
      <c r="PK155" s="29"/>
      <c r="PL155" s="29"/>
      <c r="PM155" s="29"/>
      <c r="PN155" s="29"/>
      <c r="PO155" s="29"/>
      <c r="PP155" s="29"/>
      <c r="PQ155" s="29"/>
      <c r="PR155" s="29"/>
      <c r="PS155" s="29"/>
      <c r="PT155" s="29"/>
      <c r="PU155" s="29"/>
      <c r="PV155" s="29"/>
      <c r="PW155" s="29"/>
      <c r="PX155" s="29"/>
      <c r="PY155" s="29"/>
      <c r="PZ155" s="29"/>
      <c r="QA155" s="29"/>
      <c r="QB155" s="29"/>
      <c r="QC155" s="29"/>
      <c r="QD155" s="29"/>
      <c r="QE155" s="29"/>
      <c r="QF155" s="29"/>
      <c r="QG155" s="29"/>
      <c r="QH155" s="29"/>
      <c r="QI155" s="29"/>
      <c r="QJ155" s="29"/>
      <c r="QK155" s="29"/>
      <c r="QL155" s="29"/>
      <c r="QM155" s="29"/>
      <c r="QN155" s="29"/>
      <c r="QO155" s="29"/>
      <c r="QP155" s="29"/>
      <c r="QQ155" s="29"/>
      <c r="QR155" s="29"/>
      <c r="QS155" s="29"/>
      <c r="QT155" s="29"/>
      <c r="QU155" s="29"/>
      <c r="QV155" s="29"/>
      <c r="QW155" s="29"/>
      <c r="QX155" s="29"/>
      <c r="QY155" s="29"/>
      <c r="QZ155" s="29"/>
      <c r="RA155" s="29"/>
      <c r="RB155" s="29"/>
      <c r="RC155" s="29"/>
      <c r="RD155" s="29"/>
      <c r="RE155" s="29"/>
      <c r="RF155" s="29"/>
      <c r="RG155" s="29"/>
      <c r="RH155" s="29"/>
      <c r="RI155" s="29"/>
    </row>
    <row r="156" spans="1:480" s="30" customFormat="1" ht="84" customHeight="1" x14ac:dyDescent="0.25">
      <c r="A156" s="203" t="s">
        <v>50</v>
      </c>
      <c r="B156" s="203" t="s">
        <v>57</v>
      </c>
      <c r="C156" s="203" t="s">
        <v>19</v>
      </c>
      <c r="D156" s="103" t="s">
        <v>217</v>
      </c>
      <c r="E156" s="231" t="s">
        <v>26</v>
      </c>
      <c r="F156" s="203" t="s">
        <v>27</v>
      </c>
      <c r="G156" s="220">
        <v>1</v>
      </c>
      <c r="H156" s="223">
        <v>45627</v>
      </c>
      <c r="I156" s="203">
        <v>0</v>
      </c>
      <c r="J156" s="203">
        <v>0</v>
      </c>
      <c r="K156" s="28">
        <v>5500</v>
      </c>
      <c r="L156" s="33">
        <v>0</v>
      </c>
      <c r="M156" s="33">
        <v>0</v>
      </c>
      <c r="N156" s="102"/>
      <c r="O156" s="102"/>
      <c r="P156" s="102"/>
      <c r="Q156" s="164"/>
      <c r="R156" s="29"/>
      <c r="S156" s="29"/>
      <c r="T156" s="29"/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F156" s="29"/>
      <c r="AG156" s="29"/>
      <c r="AH156" s="29"/>
      <c r="AI156" s="29"/>
      <c r="AJ156" s="29"/>
      <c r="AK156" s="29"/>
      <c r="AL156" s="29"/>
      <c r="AM156" s="29"/>
      <c r="AN156" s="29"/>
      <c r="AO156" s="29"/>
      <c r="AP156" s="29"/>
      <c r="AQ156" s="29"/>
      <c r="AR156" s="29"/>
      <c r="AS156" s="29"/>
      <c r="AT156" s="29"/>
      <c r="AU156" s="29"/>
      <c r="AV156" s="29"/>
      <c r="AW156" s="29"/>
      <c r="AX156" s="29"/>
      <c r="AY156" s="29"/>
      <c r="AZ156" s="29"/>
      <c r="BA156" s="29"/>
      <c r="BB156" s="29"/>
      <c r="BC156" s="29"/>
      <c r="BD156" s="29"/>
      <c r="BE156" s="29"/>
      <c r="BF156" s="29"/>
      <c r="BG156" s="29"/>
      <c r="BH156" s="29"/>
      <c r="BI156" s="29"/>
      <c r="BJ156" s="29"/>
      <c r="BK156" s="29"/>
      <c r="BL156" s="29"/>
      <c r="BM156" s="29"/>
      <c r="BN156" s="29"/>
      <c r="BO156" s="29"/>
      <c r="BP156" s="29"/>
      <c r="BQ156" s="29"/>
      <c r="BR156" s="29"/>
      <c r="BS156" s="29"/>
      <c r="BT156" s="29"/>
      <c r="BU156" s="29"/>
      <c r="BV156" s="29"/>
      <c r="BW156" s="29"/>
      <c r="BX156" s="29"/>
      <c r="BY156" s="29"/>
      <c r="BZ156" s="29"/>
      <c r="CA156" s="29"/>
      <c r="CB156" s="29"/>
      <c r="CC156" s="29"/>
      <c r="CD156" s="29"/>
      <c r="CE156" s="29"/>
      <c r="CF156" s="29"/>
      <c r="CG156" s="29"/>
      <c r="CH156" s="29"/>
      <c r="CI156" s="29"/>
      <c r="CJ156" s="29"/>
      <c r="CK156" s="29"/>
      <c r="CL156" s="29"/>
      <c r="CM156" s="29"/>
      <c r="CN156" s="29"/>
      <c r="CO156" s="29"/>
      <c r="CP156" s="29"/>
      <c r="CQ156" s="29"/>
      <c r="CR156" s="29"/>
      <c r="CS156" s="29"/>
      <c r="CT156" s="29"/>
      <c r="CU156" s="29"/>
      <c r="CV156" s="29"/>
      <c r="CW156" s="29"/>
      <c r="CX156" s="29"/>
      <c r="CY156" s="29"/>
      <c r="CZ156" s="29"/>
      <c r="DA156" s="29"/>
      <c r="DB156" s="29"/>
      <c r="DC156" s="29"/>
      <c r="DD156" s="29"/>
      <c r="DE156" s="29"/>
      <c r="DF156" s="29"/>
      <c r="DG156" s="29"/>
      <c r="DH156" s="29"/>
      <c r="DI156" s="29"/>
      <c r="DJ156" s="29"/>
      <c r="DK156" s="29"/>
      <c r="DL156" s="29"/>
      <c r="DM156" s="29"/>
      <c r="DN156" s="29"/>
      <c r="DO156" s="29"/>
      <c r="DP156" s="29"/>
      <c r="DQ156" s="29"/>
      <c r="DR156" s="29"/>
      <c r="DS156" s="29"/>
      <c r="DT156" s="29"/>
      <c r="DU156" s="29"/>
      <c r="DV156" s="29"/>
      <c r="DW156" s="29"/>
      <c r="DX156" s="29"/>
      <c r="DY156" s="29"/>
      <c r="DZ156" s="29"/>
      <c r="EA156" s="29"/>
      <c r="EB156" s="29"/>
      <c r="EC156" s="29"/>
      <c r="ED156" s="29"/>
      <c r="EE156" s="29"/>
      <c r="EF156" s="29"/>
      <c r="EG156" s="29"/>
      <c r="EH156" s="29"/>
      <c r="EI156" s="29"/>
      <c r="EJ156" s="29"/>
      <c r="EK156" s="29"/>
      <c r="EL156" s="29"/>
      <c r="EM156" s="29"/>
      <c r="EN156" s="29"/>
      <c r="EO156" s="29"/>
      <c r="EP156" s="29"/>
      <c r="EQ156" s="29"/>
      <c r="ER156" s="29"/>
      <c r="ES156" s="29"/>
      <c r="ET156" s="29"/>
      <c r="EU156" s="29"/>
      <c r="EV156" s="29"/>
      <c r="EW156" s="29"/>
      <c r="EX156" s="29"/>
      <c r="EY156" s="29"/>
      <c r="EZ156" s="29"/>
      <c r="FA156" s="29"/>
      <c r="FB156" s="29"/>
      <c r="FC156" s="29"/>
      <c r="FD156" s="29"/>
      <c r="FE156" s="29"/>
      <c r="FF156" s="29"/>
      <c r="FG156" s="29"/>
      <c r="FH156" s="29"/>
      <c r="FI156" s="29"/>
      <c r="FJ156" s="29"/>
      <c r="FK156" s="29"/>
      <c r="FL156" s="29"/>
      <c r="FM156" s="29"/>
      <c r="FN156" s="29"/>
      <c r="FO156" s="29"/>
      <c r="FP156" s="29"/>
      <c r="FQ156" s="29"/>
      <c r="FR156" s="29"/>
      <c r="FS156" s="29"/>
      <c r="FT156" s="29"/>
      <c r="FU156" s="29"/>
      <c r="FV156" s="29"/>
      <c r="FW156" s="29"/>
      <c r="FX156" s="29"/>
      <c r="FY156" s="29"/>
      <c r="FZ156" s="29"/>
      <c r="GA156" s="29"/>
      <c r="GB156" s="29"/>
      <c r="GC156" s="29"/>
      <c r="GD156" s="29"/>
      <c r="GE156" s="29"/>
      <c r="GF156" s="29"/>
      <c r="GG156" s="29"/>
      <c r="GH156" s="29"/>
      <c r="GI156" s="29"/>
      <c r="GJ156" s="29"/>
      <c r="GK156" s="29"/>
      <c r="GL156" s="29"/>
      <c r="GM156" s="29"/>
      <c r="GN156" s="29"/>
      <c r="GO156" s="29"/>
      <c r="GP156" s="29"/>
      <c r="GQ156" s="29"/>
      <c r="GR156" s="29"/>
      <c r="GS156" s="29"/>
      <c r="GT156" s="29"/>
      <c r="GU156" s="29"/>
      <c r="GV156" s="29"/>
      <c r="GW156" s="29"/>
      <c r="GX156" s="29"/>
      <c r="GY156" s="29"/>
      <c r="GZ156" s="29"/>
      <c r="HA156" s="29"/>
      <c r="HB156" s="29"/>
      <c r="HC156" s="29"/>
      <c r="HD156" s="29"/>
      <c r="HE156" s="29"/>
      <c r="HF156" s="29"/>
      <c r="HG156" s="29"/>
      <c r="HH156" s="29"/>
      <c r="HI156" s="29"/>
      <c r="HJ156" s="29"/>
      <c r="HK156" s="29"/>
      <c r="HL156" s="29"/>
      <c r="HM156" s="29"/>
      <c r="HN156" s="29"/>
      <c r="HO156" s="29"/>
      <c r="HP156" s="29"/>
      <c r="HQ156" s="29"/>
      <c r="HR156" s="29"/>
      <c r="HS156" s="29"/>
      <c r="HT156" s="29"/>
      <c r="HU156" s="29"/>
      <c r="HV156" s="29"/>
      <c r="HW156" s="29"/>
      <c r="HX156" s="29"/>
      <c r="HY156" s="29"/>
      <c r="HZ156" s="29"/>
      <c r="IA156" s="29"/>
      <c r="IB156" s="29"/>
      <c r="IC156" s="29"/>
      <c r="ID156" s="29"/>
      <c r="IE156" s="29"/>
      <c r="IF156" s="29"/>
      <c r="IG156" s="29"/>
      <c r="IH156" s="29"/>
      <c r="II156" s="29"/>
      <c r="IJ156" s="29"/>
      <c r="IK156" s="29"/>
      <c r="IL156" s="29"/>
      <c r="IM156" s="29"/>
      <c r="IN156" s="29"/>
      <c r="IO156" s="29"/>
      <c r="IP156" s="29"/>
      <c r="IQ156" s="29"/>
      <c r="IR156" s="29"/>
      <c r="IS156" s="29"/>
      <c r="IT156" s="29"/>
      <c r="IU156" s="29"/>
      <c r="IV156" s="29"/>
      <c r="IW156" s="29"/>
      <c r="IX156" s="29"/>
      <c r="IY156" s="29"/>
      <c r="IZ156" s="29"/>
      <c r="JA156" s="29"/>
      <c r="JB156" s="29"/>
      <c r="JC156" s="29"/>
      <c r="JD156" s="29"/>
      <c r="JE156" s="29"/>
      <c r="JF156" s="29"/>
      <c r="JG156" s="29"/>
      <c r="JH156" s="29"/>
      <c r="JI156" s="29"/>
      <c r="JJ156" s="29"/>
      <c r="JK156" s="29"/>
      <c r="JL156" s="29"/>
      <c r="JM156" s="29"/>
      <c r="JN156" s="29"/>
      <c r="JO156" s="29"/>
      <c r="JP156" s="29"/>
      <c r="JQ156" s="29"/>
      <c r="JR156" s="29"/>
      <c r="JS156" s="29"/>
      <c r="JT156" s="29"/>
      <c r="JU156" s="29"/>
      <c r="JV156" s="29"/>
      <c r="JW156" s="29"/>
      <c r="JX156" s="29"/>
      <c r="JY156" s="29"/>
      <c r="JZ156" s="29"/>
      <c r="KA156" s="29"/>
      <c r="KB156" s="29"/>
      <c r="KC156" s="29"/>
      <c r="KD156" s="29"/>
      <c r="KE156" s="29"/>
      <c r="KF156" s="29"/>
      <c r="KG156" s="29"/>
      <c r="KH156" s="29"/>
      <c r="KI156" s="29"/>
      <c r="KJ156" s="29"/>
      <c r="KK156" s="29"/>
      <c r="KL156" s="29"/>
      <c r="KM156" s="29"/>
      <c r="KN156" s="29"/>
      <c r="KO156" s="29"/>
      <c r="KP156" s="29"/>
      <c r="KQ156" s="29"/>
      <c r="KR156" s="29"/>
      <c r="KS156" s="29"/>
      <c r="KT156" s="29"/>
      <c r="KU156" s="29"/>
      <c r="KV156" s="29"/>
      <c r="KW156" s="29"/>
      <c r="KX156" s="29"/>
      <c r="KY156" s="29"/>
      <c r="KZ156" s="29"/>
      <c r="LA156" s="29"/>
      <c r="LB156" s="29"/>
      <c r="LC156" s="29"/>
      <c r="LD156" s="29"/>
      <c r="LE156" s="29"/>
      <c r="LF156" s="29"/>
      <c r="LG156" s="29"/>
      <c r="LH156" s="29"/>
      <c r="LI156" s="29"/>
      <c r="LJ156" s="29"/>
      <c r="LK156" s="29"/>
      <c r="LL156" s="29"/>
      <c r="LM156" s="29"/>
      <c r="LN156" s="29"/>
      <c r="LO156" s="29"/>
      <c r="LP156" s="29"/>
      <c r="LQ156" s="29"/>
      <c r="LR156" s="29"/>
      <c r="LS156" s="29"/>
      <c r="LT156" s="29"/>
      <c r="LU156" s="29"/>
      <c r="LV156" s="29"/>
      <c r="LW156" s="29"/>
      <c r="LX156" s="29"/>
      <c r="LY156" s="29"/>
      <c r="LZ156" s="29"/>
      <c r="MA156" s="29"/>
      <c r="MB156" s="29"/>
      <c r="MC156" s="29"/>
      <c r="MD156" s="29"/>
      <c r="ME156" s="29"/>
      <c r="MF156" s="29"/>
      <c r="MG156" s="29"/>
      <c r="MH156" s="29"/>
      <c r="MI156" s="29"/>
      <c r="MJ156" s="29"/>
      <c r="MK156" s="29"/>
      <c r="ML156" s="29"/>
      <c r="MM156" s="29"/>
      <c r="MN156" s="29"/>
      <c r="MO156" s="29"/>
      <c r="MP156" s="29"/>
      <c r="MQ156" s="29"/>
      <c r="MR156" s="29"/>
      <c r="MS156" s="29"/>
      <c r="MT156" s="29"/>
      <c r="MU156" s="29"/>
      <c r="MV156" s="29"/>
      <c r="MW156" s="29"/>
      <c r="MX156" s="29"/>
      <c r="MY156" s="29"/>
      <c r="MZ156" s="29"/>
      <c r="NA156" s="29"/>
      <c r="NB156" s="29"/>
      <c r="NC156" s="29"/>
      <c r="ND156" s="29"/>
      <c r="NE156" s="29"/>
      <c r="NF156" s="29"/>
      <c r="NG156" s="29"/>
      <c r="NH156" s="29"/>
      <c r="NI156" s="29"/>
      <c r="NJ156" s="29"/>
      <c r="NK156" s="29"/>
      <c r="NL156" s="29"/>
      <c r="NM156" s="29"/>
      <c r="NN156" s="29"/>
      <c r="NO156" s="29"/>
      <c r="NP156" s="29"/>
      <c r="NQ156" s="29"/>
      <c r="NR156" s="29"/>
      <c r="NS156" s="29"/>
      <c r="NT156" s="29"/>
      <c r="NU156" s="29"/>
      <c r="NV156" s="29"/>
      <c r="NW156" s="29"/>
      <c r="NX156" s="29"/>
      <c r="NY156" s="29"/>
      <c r="NZ156" s="29"/>
      <c r="OA156" s="29"/>
      <c r="OB156" s="29"/>
      <c r="OC156" s="29"/>
      <c r="OD156" s="29"/>
      <c r="OE156" s="29"/>
      <c r="OF156" s="29"/>
      <c r="OG156" s="29"/>
      <c r="OH156" s="29"/>
      <c r="OI156" s="29"/>
      <c r="OJ156" s="29"/>
      <c r="OK156" s="29"/>
      <c r="OL156" s="29"/>
      <c r="OM156" s="29"/>
      <c r="ON156" s="29"/>
      <c r="OO156" s="29"/>
      <c r="OP156" s="29"/>
      <c r="OQ156" s="29"/>
      <c r="OR156" s="29"/>
      <c r="OS156" s="29"/>
      <c r="OT156" s="29"/>
      <c r="OU156" s="29"/>
      <c r="OV156" s="29"/>
      <c r="OW156" s="29"/>
      <c r="OX156" s="29"/>
      <c r="OY156" s="29"/>
      <c r="OZ156" s="29"/>
      <c r="PA156" s="29"/>
      <c r="PB156" s="29"/>
      <c r="PC156" s="29"/>
      <c r="PD156" s="29"/>
      <c r="PE156" s="29"/>
      <c r="PF156" s="29"/>
      <c r="PG156" s="29"/>
      <c r="PH156" s="29"/>
      <c r="PI156" s="29"/>
      <c r="PJ156" s="29"/>
      <c r="PK156" s="29"/>
      <c r="PL156" s="29"/>
      <c r="PM156" s="29"/>
      <c r="PN156" s="29"/>
      <c r="PO156" s="29"/>
      <c r="PP156" s="29"/>
      <c r="PQ156" s="29"/>
      <c r="PR156" s="29"/>
      <c r="PS156" s="29"/>
      <c r="PT156" s="29"/>
      <c r="PU156" s="29"/>
      <c r="PV156" s="29"/>
      <c r="PW156" s="29"/>
      <c r="PX156" s="29"/>
      <c r="PY156" s="29"/>
      <c r="PZ156" s="29"/>
      <c r="QA156" s="29"/>
      <c r="QB156" s="29"/>
      <c r="QC156" s="29"/>
      <c r="QD156" s="29"/>
      <c r="QE156" s="29"/>
      <c r="QF156" s="29"/>
      <c r="QG156" s="29"/>
      <c r="QH156" s="29"/>
      <c r="QI156" s="29"/>
      <c r="QJ156" s="29"/>
      <c r="QK156" s="29"/>
      <c r="QL156" s="29"/>
      <c r="QM156" s="29"/>
      <c r="QN156" s="29"/>
      <c r="QO156" s="29"/>
      <c r="QP156" s="29"/>
      <c r="QQ156" s="29"/>
      <c r="QR156" s="29"/>
      <c r="QS156" s="29"/>
      <c r="QT156" s="29"/>
      <c r="QU156" s="29"/>
      <c r="QV156" s="29"/>
      <c r="QW156" s="29"/>
      <c r="QX156" s="29"/>
      <c r="QY156" s="29"/>
      <c r="QZ156" s="29"/>
      <c r="RA156" s="29"/>
      <c r="RB156" s="29"/>
      <c r="RC156" s="29"/>
      <c r="RD156" s="29"/>
      <c r="RE156" s="29"/>
      <c r="RF156" s="29"/>
      <c r="RG156" s="29"/>
      <c r="RH156" s="29"/>
      <c r="RI156" s="29"/>
    </row>
    <row r="157" spans="1:480" s="30" customFormat="1" ht="58.5" customHeight="1" x14ac:dyDescent="0.25">
      <c r="A157" s="230" t="s">
        <v>50</v>
      </c>
      <c r="B157" s="230" t="s">
        <v>57</v>
      </c>
      <c r="C157" s="230"/>
      <c r="D157" s="103" t="s">
        <v>267</v>
      </c>
      <c r="E157" s="232" t="s">
        <v>26</v>
      </c>
      <c r="F157" s="230" t="s">
        <v>27</v>
      </c>
      <c r="G157" s="241"/>
      <c r="H157" s="229"/>
      <c r="I157" s="230"/>
      <c r="J157" s="230">
        <v>0</v>
      </c>
      <c r="K157" s="74">
        <v>0</v>
      </c>
      <c r="L157" s="33">
        <v>0</v>
      </c>
      <c r="M157" s="33">
        <v>0</v>
      </c>
      <c r="N157" s="102"/>
      <c r="O157" s="102"/>
      <c r="P157" s="102"/>
      <c r="Q157" s="164"/>
      <c r="R157" s="29"/>
      <c r="S157" s="29"/>
      <c r="T157" s="29"/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F157" s="29"/>
      <c r="AG157" s="29"/>
      <c r="AH157" s="29"/>
      <c r="AI157" s="29"/>
      <c r="AJ157" s="29"/>
      <c r="AK157" s="29"/>
      <c r="AL157" s="29"/>
      <c r="AM157" s="29"/>
      <c r="AN157" s="29"/>
      <c r="AO157" s="29"/>
      <c r="AP157" s="29"/>
      <c r="AQ157" s="29"/>
      <c r="AR157" s="29"/>
      <c r="AS157" s="29"/>
      <c r="AT157" s="29"/>
      <c r="AU157" s="29"/>
      <c r="AV157" s="29"/>
      <c r="AW157" s="29"/>
      <c r="AX157" s="29"/>
      <c r="AY157" s="29"/>
      <c r="AZ157" s="29"/>
      <c r="BA157" s="29"/>
      <c r="BB157" s="29"/>
      <c r="BC157" s="29"/>
      <c r="BD157" s="29"/>
      <c r="BE157" s="29"/>
      <c r="BF157" s="29"/>
      <c r="BG157" s="29"/>
      <c r="BH157" s="29"/>
      <c r="BI157" s="29"/>
      <c r="BJ157" s="29"/>
      <c r="BK157" s="29"/>
      <c r="BL157" s="29"/>
      <c r="BM157" s="29"/>
      <c r="BN157" s="29"/>
      <c r="BO157" s="29"/>
      <c r="BP157" s="29"/>
      <c r="BQ157" s="29"/>
      <c r="BR157" s="29"/>
      <c r="BS157" s="29"/>
      <c r="BT157" s="29"/>
      <c r="BU157" s="29"/>
      <c r="BV157" s="29"/>
      <c r="BW157" s="29"/>
      <c r="BX157" s="29"/>
      <c r="BY157" s="29"/>
      <c r="BZ157" s="29"/>
      <c r="CA157" s="29"/>
      <c r="CB157" s="29"/>
      <c r="CC157" s="29"/>
      <c r="CD157" s="29"/>
      <c r="CE157" s="29"/>
      <c r="CF157" s="29"/>
      <c r="CG157" s="29"/>
      <c r="CH157" s="29"/>
      <c r="CI157" s="29"/>
      <c r="CJ157" s="29"/>
      <c r="CK157" s="29"/>
      <c r="CL157" s="29"/>
      <c r="CM157" s="29"/>
      <c r="CN157" s="29"/>
      <c r="CO157" s="29"/>
      <c r="CP157" s="29"/>
      <c r="CQ157" s="29"/>
      <c r="CR157" s="29"/>
      <c r="CS157" s="29"/>
      <c r="CT157" s="29"/>
      <c r="CU157" s="29"/>
      <c r="CV157" s="29"/>
      <c r="CW157" s="29"/>
      <c r="CX157" s="29"/>
      <c r="CY157" s="29"/>
      <c r="CZ157" s="29"/>
      <c r="DA157" s="29"/>
      <c r="DB157" s="29"/>
      <c r="DC157" s="29"/>
      <c r="DD157" s="29"/>
      <c r="DE157" s="29"/>
      <c r="DF157" s="29"/>
      <c r="DG157" s="29"/>
      <c r="DH157" s="29"/>
      <c r="DI157" s="29"/>
      <c r="DJ157" s="29"/>
      <c r="DK157" s="29"/>
      <c r="DL157" s="29"/>
      <c r="DM157" s="29"/>
      <c r="DN157" s="29"/>
      <c r="DO157" s="29"/>
      <c r="DP157" s="29"/>
      <c r="DQ157" s="29"/>
      <c r="DR157" s="29"/>
      <c r="DS157" s="29"/>
      <c r="DT157" s="29"/>
      <c r="DU157" s="29"/>
      <c r="DV157" s="29"/>
      <c r="DW157" s="29"/>
      <c r="DX157" s="29"/>
      <c r="DY157" s="29"/>
      <c r="DZ157" s="29"/>
      <c r="EA157" s="29"/>
      <c r="EB157" s="29"/>
      <c r="EC157" s="29"/>
      <c r="ED157" s="29"/>
      <c r="EE157" s="29"/>
      <c r="EF157" s="29"/>
      <c r="EG157" s="29"/>
      <c r="EH157" s="29"/>
      <c r="EI157" s="29"/>
      <c r="EJ157" s="29"/>
      <c r="EK157" s="29"/>
      <c r="EL157" s="29"/>
      <c r="EM157" s="29"/>
      <c r="EN157" s="29"/>
      <c r="EO157" s="29"/>
      <c r="EP157" s="29"/>
      <c r="EQ157" s="29"/>
      <c r="ER157" s="29"/>
      <c r="ES157" s="29"/>
      <c r="ET157" s="29"/>
      <c r="EU157" s="29"/>
      <c r="EV157" s="29"/>
      <c r="EW157" s="29"/>
      <c r="EX157" s="29"/>
      <c r="EY157" s="29"/>
      <c r="EZ157" s="29"/>
      <c r="FA157" s="29"/>
      <c r="FB157" s="29"/>
      <c r="FC157" s="29"/>
      <c r="FD157" s="29"/>
      <c r="FE157" s="29"/>
      <c r="FF157" s="29"/>
      <c r="FG157" s="29"/>
      <c r="FH157" s="29"/>
      <c r="FI157" s="29"/>
      <c r="FJ157" s="29"/>
      <c r="FK157" s="29"/>
      <c r="FL157" s="29"/>
      <c r="FM157" s="29"/>
      <c r="FN157" s="29"/>
      <c r="FO157" s="29"/>
      <c r="FP157" s="29"/>
      <c r="FQ157" s="29"/>
      <c r="FR157" s="29"/>
      <c r="FS157" s="29"/>
      <c r="FT157" s="29"/>
      <c r="FU157" s="29"/>
      <c r="FV157" s="29"/>
      <c r="FW157" s="29"/>
      <c r="FX157" s="29"/>
      <c r="FY157" s="29"/>
      <c r="FZ157" s="29"/>
      <c r="GA157" s="29"/>
      <c r="GB157" s="29"/>
      <c r="GC157" s="29"/>
      <c r="GD157" s="29"/>
      <c r="GE157" s="29"/>
      <c r="GF157" s="29"/>
      <c r="GG157" s="29"/>
      <c r="GH157" s="29"/>
      <c r="GI157" s="29"/>
      <c r="GJ157" s="29"/>
      <c r="GK157" s="29"/>
      <c r="GL157" s="29"/>
      <c r="GM157" s="29"/>
      <c r="GN157" s="29"/>
      <c r="GO157" s="29"/>
      <c r="GP157" s="29"/>
      <c r="GQ157" s="29"/>
      <c r="GR157" s="29"/>
      <c r="GS157" s="29"/>
      <c r="GT157" s="29"/>
      <c r="GU157" s="29"/>
      <c r="GV157" s="29"/>
      <c r="GW157" s="29"/>
      <c r="GX157" s="29"/>
      <c r="GY157" s="29"/>
      <c r="GZ157" s="29"/>
      <c r="HA157" s="29"/>
      <c r="HB157" s="29"/>
      <c r="HC157" s="29"/>
      <c r="HD157" s="29"/>
      <c r="HE157" s="29"/>
      <c r="HF157" s="29"/>
      <c r="HG157" s="29"/>
      <c r="HH157" s="29"/>
      <c r="HI157" s="29"/>
      <c r="HJ157" s="29"/>
      <c r="HK157" s="29"/>
      <c r="HL157" s="29"/>
      <c r="HM157" s="29"/>
      <c r="HN157" s="29"/>
      <c r="HO157" s="29"/>
      <c r="HP157" s="29"/>
      <c r="HQ157" s="29"/>
      <c r="HR157" s="29"/>
      <c r="HS157" s="29"/>
      <c r="HT157" s="29"/>
      <c r="HU157" s="29"/>
      <c r="HV157" s="29"/>
      <c r="HW157" s="29"/>
      <c r="HX157" s="29"/>
      <c r="HY157" s="29"/>
      <c r="HZ157" s="29"/>
      <c r="IA157" s="29"/>
      <c r="IB157" s="29"/>
      <c r="IC157" s="29"/>
      <c r="ID157" s="29"/>
      <c r="IE157" s="29"/>
      <c r="IF157" s="29"/>
      <c r="IG157" s="29"/>
      <c r="IH157" s="29"/>
      <c r="II157" s="29"/>
      <c r="IJ157" s="29"/>
      <c r="IK157" s="29"/>
      <c r="IL157" s="29"/>
      <c r="IM157" s="29"/>
      <c r="IN157" s="29"/>
      <c r="IO157" s="29"/>
      <c r="IP157" s="29"/>
      <c r="IQ157" s="29"/>
      <c r="IR157" s="29"/>
      <c r="IS157" s="29"/>
      <c r="IT157" s="29"/>
      <c r="IU157" s="29"/>
      <c r="IV157" s="29"/>
      <c r="IW157" s="29"/>
      <c r="IX157" s="29"/>
      <c r="IY157" s="29"/>
      <c r="IZ157" s="29"/>
      <c r="JA157" s="29"/>
      <c r="JB157" s="29"/>
      <c r="JC157" s="29"/>
      <c r="JD157" s="29"/>
      <c r="JE157" s="29"/>
      <c r="JF157" s="29"/>
      <c r="JG157" s="29"/>
      <c r="JH157" s="29"/>
      <c r="JI157" s="29"/>
      <c r="JJ157" s="29"/>
      <c r="JK157" s="29"/>
      <c r="JL157" s="29"/>
      <c r="JM157" s="29"/>
      <c r="JN157" s="29"/>
      <c r="JO157" s="29"/>
      <c r="JP157" s="29"/>
      <c r="JQ157" s="29"/>
      <c r="JR157" s="29"/>
      <c r="JS157" s="29"/>
      <c r="JT157" s="29"/>
      <c r="JU157" s="29"/>
      <c r="JV157" s="29"/>
      <c r="JW157" s="29"/>
      <c r="JX157" s="29"/>
      <c r="JY157" s="29"/>
      <c r="JZ157" s="29"/>
      <c r="KA157" s="29"/>
      <c r="KB157" s="29"/>
      <c r="KC157" s="29"/>
      <c r="KD157" s="29"/>
      <c r="KE157" s="29"/>
      <c r="KF157" s="29"/>
      <c r="KG157" s="29"/>
      <c r="KH157" s="29"/>
      <c r="KI157" s="29"/>
      <c r="KJ157" s="29"/>
      <c r="KK157" s="29"/>
      <c r="KL157" s="29"/>
      <c r="KM157" s="29"/>
      <c r="KN157" s="29"/>
      <c r="KO157" s="29"/>
      <c r="KP157" s="29"/>
      <c r="KQ157" s="29"/>
      <c r="KR157" s="29"/>
      <c r="KS157" s="29"/>
      <c r="KT157" s="29"/>
      <c r="KU157" s="29"/>
      <c r="KV157" s="29"/>
      <c r="KW157" s="29"/>
      <c r="KX157" s="29"/>
      <c r="KY157" s="29"/>
      <c r="KZ157" s="29"/>
      <c r="LA157" s="29"/>
      <c r="LB157" s="29"/>
      <c r="LC157" s="29"/>
      <c r="LD157" s="29"/>
      <c r="LE157" s="29"/>
      <c r="LF157" s="29"/>
      <c r="LG157" s="29"/>
      <c r="LH157" s="29"/>
      <c r="LI157" s="29"/>
      <c r="LJ157" s="29"/>
      <c r="LK157" s="29"/>
      <c r="LL157" s="29"/>
      <c r="LM157" s="29"/>
      <c r="LN157" s="29"/>
      <c r="LO157" s="29"/>
      <c r="LP157" s="29"/>
      <c r="LQ157" s="29"/>
      <c r="LR157" s="29"/>
      <c r="LS157" s="29"/>
      <c r="LT157" s="29"/>
      <c r="LU157" s="29"/>
      <c r="LV157" s="29"/>
      <c r="LW157" s="29"/>
      <c r="LX157" s="29"/>
      <c r="LY157" s="29"/>
      <c r="LZ157" s="29"/>
      <c r="MA157" s="29"/>
      <c r="MB157" s="29"/>
      <c r="MC157" s="29"/>
      <c r="MD157" s="29"/>
      <c r="ME157" s="29"/>
      <c r="MF157" s="29"/>
      <c r="MG157" s="29"/>
      <c r="MH157" s="29"/>
      <c r="MI157" s="29"/>
      <c r="MJ157" s="29"/>
      <c r="MK157" s="29"/>
      <c r="ML157" s="29"/>
      <c r="MM157" s="29"/>
      <c r="MN157" s="29"/>
      <c r="MO157" s="29"/>
      <c r="MP157" s="29"/>
      <c r="MQ157" s="29"/>
      <c r="MR157" s="29"/>
      <c r="MS157" s="29"/>
      <c r="MT157" s="29"/>
      <c r="MU157" s="29"/>
      <c r="MV157" s="29"/>
      <c r="MW157" s="29"/>
      <c r="MX157" s="29"/>
      <c r="MY157" s="29"/>
      <c r="MZ157" s="29"/>
      <c r="NA157" s="29"/>
      <c r="NB157" s="29"/>
      <c r="NC157" s="29"/>
      <c r="ND157" s="29"/>
      <c r="NE157" s="29"/>
      <c r="NF157" s="29"/>
      <c r="NG157" s="29"/>
      <c r="NH157" s="29"/>
      <c r="NI157" s="29"/>
      <c r="NJ157" s="29"/>
      <c r="NK157" s="29"/>
      <c r="NL157" s="29"/>
      <c r="NM157" s="29"/>
      <c r="NN157" s="29"/>
      <c r="NO157" s="29"/>
      <c r="NP157" s="29"/>
      <c r="NQ157" s="29"/>
      <c r="NR157" s="29"/>
      <c r="NS157" s="29"/>
      <c r="NT157" s="29"/>
      <c r="NU157" s="29"/>
      <c r="NV157" s="29"/>
      <c r="NW157" s="29"/>
      <c r="NX157" s="29"/>
      <c r="NY157" s="29"/>
      <c r="NZ157" s="29"/>
      <c r="OA157" s="29"/>
      <c r="OB157" s="29"/>
      <c r="OC157" s="29"/>
      <c r="OD157" s="29"/>
      <c r="OE157" s="29"/>
      <c r="OF157" s="29"/>
      <c r="OG157" s="29"/>
      <c r="OH157" s="29"/>
      <c r="OI157" s="29"/>
      <c r="OJ157" s="29"/>
      <c r="OK157" s="29"/>
      <c r="OL157" s="29"/>
      <c r="OM157" s="29"/>
      <c r="ON157" s="29"/>
      <c r="OO157" s="29"/>
      <c r="OP157" s="29"/>
      <c r="OQ157" s="29"/>
      <c r="OR157" s="29"/>
      <c r="OS157" s="29"/>
      <c r="OT157" s="29"/>
      <c r="OU157" s="29"/>
      <c r="OV157" s="29"/>
      <c r="OW157" s="29"/>
      <c r="OX157" s="29"/>
      <c r="OY157" s="29"/>
      <c r="OZ157" s="29"/>
      <c r="PA157" s="29"/>
      <c r="PB157" s="29"/>
      <c r="PC157" s="29"/>
      <c r="PD157" s="29"/>
      <c r="PE157" s="29"/>
      <c r="PF157" s="29"/>
      <c r="PG157" s="29"/>
      <c r="PH157" s="29"/>
      <c r="PI157" s="29"/>
      <c r="PJ157" s="29"/>
      <c r="PK157" s="29"/>
      <c r="PL157" s="29"/>
      <c r="PM157" s="29"/>
      <c r="PN157" s="29"/>
      <c r="PO157" s="29"/>
      <c r="PP157" s="29"/>
      <c r="PQ157" s="29"/>
      <c r="PR157" s="29"/>
      <c r="PS157" s="29"/>
      <c r="PT157" s="29"/>
      <c r="PU157" s="29"/>
      <c r="PV157" s="29"/>
      <c r="PW157" s="29"/>
      <c r="PX157" s="29"/>
      <c r="PY157" s="29"/>
      <c r="PZ157" s="29"/>
      <c r="QA157" s="29"/>
      <c r="QB157" s="29"/>
      <c r="QC157" s="29"/>
      <c r="QD157" s="29"/>
      <c r="QE157" s="29"/>
      <c r="QF157" s="29"/>
      <c r="QG157" s="29"/>
      <c r="QH157" s="29"/>
      <c r="QI157" s="29"/>
      <c r="QJ157" s="29"/>
      <c r="QK157" s="29"/>
      <c r="QL157" s="29"/>
      <c r="QM157" s="29"/>
      <c r="QN157" s="29"/>
      <c r="QO157" s="29"/>
      <c r="QP157" s="29"/>
      <c r="QQ157" s="29"/>
      <c r="QR157" s="29"/>
      <c r="QS157" s="29"/>
      <c r="QT157" s="29"/>
      <c r="QU157" s="29"/>
      <c r="QV157" s="29"/>
      <c r="QW157" s="29"/>
      <c r="QX157" s="29"/>
      <c r="QY157" s="29"/>
      <c r="QZ157" s="29"/>
      <c r="RA157" s="29"/>
      <c r="RB157" s="29"/>
      <c r="RC157" s="29"/>
      <c r="RD157" s="29"/>
      <c r="RE157" s="29"/>
      <c r="RF157" s="29"/>
      <c r="RG157" s="29"/>
      <c r="RH157" s="29"/>
      <c r="RI157" s="29"/>
    </row>
    <row r="158" spans="1:480" s="30" customFormat="1" ht="84" customHeight="1" x14ac:dyDescent="0.25">
      <c r="A158" s="203" t="s">
        <v>50</v>
      </c>
      <c r="B158" s="203" t="s">
        <v>57</v>
      </c>
      <c r="C158" s="203" t="s">
        <v>19</v>
      </c>
      <c r="D158" s="26" t="s">
        <v>218</v>
      </c>
      <c r="E158" s="213" t="s">
        <v>26</v>
      </c>
      <c r="F158" s="203" t="s">
        <v>27</v>
      </c>
      <c r="G158" s="220">
        <v>1</v>
      </c>
      <c r="H158" s="223">
        <v>45627</v>
      </c>
      <c r="I158" s="203">
        <v>0</v>
      </c>
      <c r="J158" s="203">
        <v>0</v>
      </c>
      <c r="K158" s="28">
        <v>7500</v>
      </c>
      <c r="L158" s="28">
        <v>0</v>
      </c>
      <c r="M158" s="28">
        <v>0</v>
      </c>
      <c r="N158" s="102"/>
      <c r="O158" s="102"/>
      <c r="P158" s="102"/>
      <c r="Q158" s="164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  <c r="BM158" s="29"/>
      <c r="BN158" s="29"/>
      <c r="BO158" s="29"/>
      <c r="BP158" s="29"/>
      <c r="BQ158" s="29"/>
      <c r="BR158" s="29"/>
      <c r="BS158" s="29"/>
      <c r="BT158" s="29"/>
      <c r="BU158" s="29"/>
      <c r="BV158" s="29"/>
      <c r="BW158" s="29"/>
      <c r="BX158" s="29"/>
      <c r="BY158" s="29"/>
      <c r="BZ158" s="29"/>
      <c r="CA158" s="29"/>
      <c r="CB158" s="29"/>
      <c r="CC158" s="29"/>
      <c r="CD158" s="29"/>
      <c r="CE158" s="29"/>
      <c r="CF158" s="29"/>
      <c r="CG158" s="29"/>
      <c r="CH158" s="29"/>
      <c r="CI158" s="29"/>
      <c r="CJ158" s="29"/>
      <c r="CK158" s="29"/>
      <c r="CL158" s="29"/>
      <c r="CM158" s="29"/>
      <c r="CN158" s="29"/>
      <c r="CO158" s="29"/>
      <c r="CP158" s="29"/>
      <c r="CQ158" s="29"/>
      <c r="CR158" s="29"/>
      <c r="CS158" s="29"/>
      <c r="CT158" s="29"/>
      <c r="CU158" s="29"/>
      <c r="CV158" s="29"/>
      <c r="CW158" s="29"/>
      <c r="CX158" s="29"/>
      <c r="CY158" s="29"/>
      <c r="CZ158" s="29"/>
      <c r="DA158" s="29"/>
      <c r="DB158" s="29"/>
      <c r="DC158" s="29"/>
      <c r="DD158" s="29"/>
      <c r="DE158" s="29"/>
      <c r="DF158" s="29"/>
      <c r="DG158" s="29"/>
      <c r="DH158" s="29"/>
      <c r="DI158" s="29"/>
      <c r="DJ158" s="29"/>
      <c r="DK158" s="29"/>
      <c r="DL158" s="29"/>
      <c r="DM158" s="29"/>
      <c r="DN158" s="29"/>
      <c r="DO158" s="29"/>
      <c r="DP158" s="29"/>
      <c r="DQ158" s="29"/>
      <c r="DR158" s="29"/>
      <c r="DS158" s="29"/>
      <c r="DT158" s="29"/>
      <c r="DU158" s="29"/>
      <c r="DV158" s="29"/>
      <c r="DW158" s="29"/>
      <c r="DX158" s="29"/>
      <c r="DY158" s="29"/>
      <c r="DZ158" s="29"/>
      <c r="EA158" s="29"/>
      <c r="EB158" s="29"/>
      <c r="EC158" s="29"/>
      <c r="ED158" s="29"/>
      <c r="EE158" s="29"/>
      <c r="EF158" s="29"/>
      <c r="EG158" s="29"/>
      <c r="EH158" s="29"/>
      <c r="EI158" s="29"/>
      <c r="EJ158" s="29"/>
      <c r="EK158" s="29"/>
      <c r="EL158" s="29"/>
      <c r="EM158" s="29"/>
      <c r="EN158" s="29"/>
      <c r="EO158" s="29"/>
      <c r="EP158" s="29"/>
      <c r="EQ158" s="29"/>
      <c r="ER158" s="29"/>
      <c r="ES158" s="29"/>
      <c r="ET158" s="29"/>
      <c r="EU158" s="29"/>
      <c r="EV158" s="29"/>
      <c r="EW158" s="29"/>
      <c r="EX158" s="29"/>
      <c r="EY158" s="29"/>
      <c r="EZ158" s="29"/>
      <c r="FA158" s="29"/>
      <c r="FB158" s="29"/>
      <c r="FC158" s="29"/>
      <c r="FD158" s="29"/>
      <c r="FE158" s="29"/>
      <c r="FF158" s="29"/>
      <c r="FG158" s="29"/>
      <c r="FH158" s="29"/>
      <c r="FI158" s="29"/>
      <c r="FJ158" s="29"/>
      <c r="FK158" s="29"/>
      <c r="FL158" s="29"/>
      <c r="FM158" s="29"/>
      <c r="FN158" s="29"/>
      <c r="FO158" s="29"/>
      <c r="FP158" s="29"/>
      <c r="FQ158" s="29"/>
      <c r="FR158" s="29"/>
      <c r="FS158" s="29"/>
      <c r="FT158" s="29"/>
      <c r="FU158" s="29"/>
      <c r="FV158" s="29"/>
      <c r="FW158" s="29"/>
      <c r="FX158" s="29"/>
      <c r="FY158" s="29"/>
      <c r="FZ158" s="29"/>
      <c r="GA158" s="29"/>
      <c r="GB158" s="29"/>
      <c r="GC158" s="29"/>
      <c r="GD158" s="29"/>
      <c r="GE158" s="29"/>
      <c r="GF158" s="29"/>
      <c r="GG158" s="29"/>
      <c r="GH158" s="29"/>
      <c r="GI158" s="29"/>
      <c r="GJ158" s="29"/>
      <c r="GK158" s="29"/>
      <c r="GL158" s="29"/>
      <c r="GM158" s="29"/>
      <c r="GN158" s="29"/>
      <c r="GO158" s="29"/>
      <c r="GP158" s="29"/>
      <c r="GQ158" s="29"/>
      <c r="GR158" s="29"/>
      <c r="GS158" s="29"/>
      <c r="GT158" s="29"/>
      <c r="GU158" s="29"/>
      <c r="GV158" s="29"/>
      <c r="GW158" s="29"/>
      <c r="GX158" s="29"/>
      <c r="GY158" s="29"/>
      <c r="GZ158" s="29"/>
      <c r="HA158" s="29"/>
      <c r="HB158" s="29"/>
      <c r="HC158" s="29"/>
      <c r="HD158" s="29"/>
      <c r="HE158" s="29"/>
      <c r="HF158" s="29"/>
      <c r="HG158" s="29"/>
      <c r="HH158" s="29"/>
      <c r="HI158" s="29"/>
      <c r="HJ158" s="29"/>
      <c r="HK158" s="29"/>
      <c r="HL158" s="29"/>
      <c r="HM158" s="29"/>
      <c r="HN158" s="29"/>
      <c r="HO158" s="29"/>
      <c r="HP158" s="29"/>
      <c r="HQ158" s="29"/>
      <c r="HR158" s="29"/>
      <c r="HS158" s="29"/>
      <c r="HT158" s="29"/>
      <c r="HU158" s="29"/>
      <c r="HV158" s="29"/>
      <c r="HW158" s="29"/>
      <c r="HX158" s="29"/>
      <c r="HY158" s="29"/>
      <c r="HZ158" s="29"/>
      <c r="IA158" s="29"/>
      <c r="IB158" s="29"/>
      <c r="IC158" s="29"/>
      <c r="ID158" s="29"/>
      <c r="IE158" s="29"/>
      <c r="IF158" s="29"/>
      <c r="IG158" s="29"/>
      <c r="IH158" s="29"/>
      <c r="II158" s="29"/>
      <c r="IJ158" s="29"/>
      <c r="IK158" s="29"/>
      <c r="IL158" s="29"/>
      <c r="IM158" s="29"/>
      <c r="IN158" s="29"/>
      <c r="IO158" s="29"/>
      <c r="IP158" s="29"/>
      <c r="IQ158" s="29"/>
      <c r="IR158" s="29"/>
      <c r="IS158" s="29"/>
      <c r="IT158" s="29"/>
      <c r="IU158" s="29"/>
      <c r="IV158" s="29"/>
      <c r="IW158" s="29"/>
      <c r="IX158" s="29"/>
      <c r="IY158" s="29"/>
      <c r="IZ158" s="29"/>
      <c r="JA158" s="29"/>
      <c r="JB158" s="29"/>
      <c r="JC158" s="29"/>
      <c r="JD158" s="29"/>
      <c r="JE158" s="29"/>
      <c r="JF158" s="29"/>
      <c r="JG158" s="29"/>
      <c r="JH158" s="29"/>
      <c r="JI158" s="29"/>
      <c r="JJ158" s="29"/>
      <c r="JK158" s="29"/>
      <c r="JL158" s="29"/>
      <c r="JM158" s="29"/>
      <c r="JN158" s="29"/>
      <c r="JO158" s="29"/>
      <c r="JP158" s="29"/>
      <c r="JQ158" s="29"/>
      <c r="JR158" s="29"/>
      <c r="JS158" s="29"/>
      <c r="JT158" s="29"/>
      <c r="JU158" s="29"/>
      <c r="JV158" s="29"/>
      <c r="JW158" s="29"/>
      <c r="JX158" s="29"/>
      <c r="JY158" s="29"/>
      <c r="JZ158" s="29"/>
      <c r="KA158" s="29"/>
      <c r="KB158" s="29"/>
      <c r="KC158" s="29"/>
      <c r="KD158" s="29"/>
      <c r="KE158" s="29"/>
      <c r="KF158" s="29"/>
      <c r="KG158" s="29"/>
      <c r="KH158" s="29"/>
      <c r="KI158" s="29"/>
      <c r="KJ158" s="29"/>
      <c r="KK158" s="29"/>
      <c r="KL158" s="29"/>
      <c r="KM158" s="29"/>
      <c r="KN158" s="29"/>
      <c r="KO158" s="29"/>
      <c r="KP158" s="29"/>
      <c r="KQ158" s="29"/>
      <c r="KR158" s="29"/>
      <c r="KS158" s="29"/>
      <c r="KT158" s="29"/>
      <c r="KU158" s="29"/>
      <c r="KV158" s="29"/>
      <c r="KW158" s="29"/>
      <c r="KX158" s="29"/>
      <c r="KY158" s="29"/>
      <c r="KZ158" s="29"/>
      <c r="LA158" s="29"/>
      <c r="LB158" s="29"/>
      <c r="LC158" s="29"/>
      <c r="LD158" s="29"/>
      <c r="LE158" s="29"/>
      <c r="LF158" s="29"/>
      <c r="LG158" s="29"/>
      <c r="LH158" s="29"/>
      <c r="LI158" s="29"/>
      <c r="LJ158" s="29"/>
      <c r="LK158" s="29"/>
      <c r="LL158" s="29"/>
      <c r="LM158" s="29"/>
      <c r="LN158" s="29"/>
      <c r="LO158" s="29"/>
      <c r="LP158" s="29"/>
      <c r="LQ158" s="29"/>
      <c r="LR158" s="29"/>
      <c r="LS158" s="29"/>
      <c r="LT158" s="29"/>
      <c r="LU158" s="29"/>
      <c r="LV158" s="29"/>
      <c r="LW158" s="29"/>
      <c r="LX158" s="29"/>
      <c r="LY158" s="29"/>
      <c r="LZ158" s="29"/>
      <c r="MA158" s="29"/>
      <c r="MB158" s="29"/>
      <c r="MC158" s="29"/>
      <c r="MD158" s="29"/>
      <c r="ME158" s="29"/>
      <c r="MF158" s="29"/>
      <c r="MG158" s="29"/>
      <c r="MH158" s="29"/>
      <c r="MI158" s="29"/>
      <c r="MJ158" s="29"/>
      <c r="MK158" s="29"/>
      <c r="ML158" s="29"/>
      <c r="MM158" s="29"/>
      <c r="MN158" s="29"/>
      <c r="MO158" s="29"/>
      <c r="MP158" s="29"/>
      <c r="MQ158" s="29"/>
      <c r="MR158" s="29"/>
      <c r="MS158" s="29"/>
      <c r="MT158" s="29"/>
      <c r="MU158" s="29"/>
      <c r="MV158" s="29"/>
      <c r="MW158" s="29"/>
      <c r="MX158" s="29"/>
      <c r="MY158" s="29"/>
      <c r="MZ158" s="29"/>
      <c r="NA158" s="29"/>
      <c r="NB158" s="29"/>
      <c r="NC158" s="29"/>
      <c r="ND158" s="29"/>
      <c r="NE158" s="29"/>
      <c r="NF158" s="29"/>
      <c r="NG158" s="29"/>
      <c r="NH158" s="29"/>
      <c r="NI158" s="29"/>
      <c r="NJ158" s="29"/>
      <c r="NK158" s="29"/>
      <c r="NL158" s="29"/>
      <c r="NM158" s="29"/>
      <c r="NN158" s="29"/>
      <c r="NO158" s="29"/>
      <c r="NP158" s="29"/>
      <c r="NQ158" s="29"/>
      <c r="NR158" s="29"/>
      <c r="NS158" s="29"/>
      <c r="NT158" s="29"/>
      <c r="NU158" s="29"/>
      <c r="NV158" s="29"/>
      <c r="NW158" s="29"/>
      <c r="NX158" s="29"/>
      <c r="NY158" s="29"/>
      <c r="NZ158" s="29"/>
      <c r="OA158" s="29"/>
      <c r="OB158" s="29"/>
      <c r="OC158" s="29"/>
      <c r="OD158" s="29"/>
      <c r="OE158" s="29"/>
      <c r="OF158" s="29"/>
      <c r="OG158" s="29"/>
      <c r="OH158" s="29"/>
      <c r="OI158" s="29"/>
      <c r="OJ158" s="29"/>
      <c r="OK158" s="29"/>
      <c r="OL158" s="29"/>
      <c r="OM158" s="29"/>
      <c r="ON158" s="29"/>
      <c r="OO158" s="29"/>
      <c r="OP158" s="29"/>
      <c r="OQ158" s="29"/>
      <c r="OR158" s="29"/>
      <c r="OS158" s="29"/>
      <c r="OT158" s="29"/>
      <c r="OU158" s="29"/>
      <c r="OV158" s="29"/>
      <c r="OW158" s="29"/>
      <c r="OX158" s="29"/>
      <c r="OY158" s="29"/>
      <c r="OZ158" s="29"/>
      <c r="PA158" s="29"/>
      <c r="PB158" s="29"/>
      <c r="PC158" s="29"/>
      <c r="PD158" s="29"/>
      <c r="PE158" s="29"/>
      <c r="PF158" s="29"/>
      <c r="PG158" s="29"/>
      <c r="PH158" s="29"/>
      <c r="PI158" s="29"/>
      <c r="PJ158" s="29"/>
      <c r="PK158" s="29"/>
      <c r="PL158" s="29"/>
      <c r="PM158" s="29"/>
      <c r="PN158" s="29"/>
      <c r="PO158" s="29"/>
      <c r="PP158" s="29"/>
      <c r="PQ158" s="29"/>
      <c r="PR158" s="29"/>
      <c r="PS158" s="29"/>
      <c r="PT158" s="29"/>
      <c r="PU158" s="29"/>
      <c r="PV158" s="29"/>
      <c r="PW158" s="29"/>
      <c r="PX158" s="29"/>
      <c r="PY158" s="29"/>
      <c r="PZ158" s="29"/>
      <c r="QA158" s="29"/>
      <c r="QB158" s="29"/>
      <c r="QC158" s="29"/>
      <c r="QD158" s="29"/>
      <c r="QE158" s="29"/>
      <c r="QF158" s="29"/>
      <c r="QG158" s="29"/>
      <c r="QH158" s="29"/>
      <c r="QI158" s="29"/>
      <c r="QJ158" s="29"/>
      <c r="QK158" s="29"/>
      <c r="QL158" s="29"/>
      <c r="QM158" s="29"/>
      <c r="QN158" s="29"/>
      <c r="QO158" s="29"/>
      <c r="QP158" s="29"/>
      <c r="QQ158" s="29"/>
      <c r="QR158" s="29"/>
      <c r="QS158" s="29"/>
      <c r="QT158" s="29"/>
      <c r="QU158" s="29"/>
      <c r="QV158" s="29"/>
      <c r="QW158" s="29"/>
      <c r="QX158" s="29"/>
      <c r="QY158" s="29"/>
      <c r="QZ158" s="29"/>
      <c r="RA158" s="29"/>
      <c r="RB158" s="29"/>
      <c r="RC158" s="29"/>
      <c r="RD158" s="29"/>
      <c r="RE158" s="29"/>
      <c r="RF158" s="29"/>
      <c r="RG158" s="29"/>
      <c r="RH158" s="29"/>
      <c r="RI158" s="29"/>
    </row>
    <row r="159" spans="1:480" s="30" customFormat="1" ht="57.75" customHeight="1" x14ac:dyDescent="0.25">
      <c r="A159" s="204" t="s">
        <v>50</v>
      </c>
      <c r="B159" s="204" t="s">
        <v>57</v>
      </c>
      <c r="C159" s="204" t="s">
        <v>19</v>
      </c>
      <c r="D159" s="26" t="s">
        <v>267</v>
      </c>
      <c r="E159" s="214" t="s">
        <v>26</v>
      </c>
      <c r="F159" s="204" t="s">
        <v>27</v>
      </c>
      <c r="G159" s="240"/>
      <c r="H159" s="226">
        <v>45627</v>
      </c>
      <c r="I159" s="204">
        <v>0</v>
      </c>
      <c r="J159" s="204"/>
      <c r="K159" s="28">
        <v>1766.01</v>
      </c>
      <c r="L159" s="28">
        <v>0</v>
      </c>
      <c r="M159" s="28">
        <v>0</v>
      </c>
      <c r="N159" s="102"/>
      <c r="O159" s="102"/>
      <c r="P159" s="102"/>
      <c r="Q159" s="164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  <c r="BF159" s="29"/>
      <c r="BG159" s="29"/>
      <c r="BH159" s="29"/>
      <c r="BI159" s="29"/>
      <c r="BJ159" s="29"/>
      <c r="BK159" s="29"/>
      <c r="BL159" s="29"/>
      <c r="BM159" s="29"/>
      <c r="BN159" s="29"/>
      <c r="BO159" s="29"/>
      <c r="BP159" s="29"/>
      <c r="BQ159" s="29"/>
      <c r="BR159" s="29"/>
      <c r="BS159" s="29"/>
      <c r="BT159" s="29"/>
      <c r="BU159" s="29"/>
      <c r="BV159" s="29"/>
      <c r="BW159" s="29"/>
      <c r="BX159" s="29"/>
      <c r="BY159" s="29"/>
      <c r="BZ159" s="29"/>
      <c r="CA159" s="29"/>
      <c r="CB159" s="29"/>
      <c r="CC159" s="29"/>
      <c r="CD159" s="29"/>
      <c r="CE159" s="29"/>
      <c r="CF159" s="29"/>
      <c r="CG159" s="29"/>
      <c r="CH159" s="29"/>
      <c r="CI159" s="29"/>
      <c r="CJ159" s="29"/>
      <c r="CK159" s="29"/>
      <c r="CL159" s="29"/>
      <c r="CM159" s="29"/>
      <c r="CN159" s="29"/>
      <c r="CO159" s="29"/>
      <c r="CP159" s="29"/>
      <c r="CQ159" s="29"/>
      <c r="CR159" s="29"/>
      <c r="CS159" s="29"/>
      <c r="CT159" s="29"/>
      <c r="CU159" s="29"/>
      <c r="CV159" s="29"/>
      <c r="CW159" s="29"/>
      <c r="CX159" s="29"/>
      <c r="CY159" s="29"/>
      <c r="CZ159" s="29"/>
      <c r="DA159" s="29"/>
      <c r="DB159" s="29"/>
      <c r="DC159" s="29"/>
      <c r="DD159" s="29"/>
      <c r="DE159" s="29"/>
      <c r="DF159" s="29"/>
      <c r="DG159" s="29"/>
      <c r="DH159" s="29"/>
      <c r="DI159" s="29"/>
      <c r="DJ159" s="29"/>
      <c r="DK159" s="29"/>
      <c r="DL159" s="29"/>
      <c r="DM159" s="29"/>
      <c r="DN159" s="29"/>
      <c r="DO159" s="29"/>
      <c r="DP159" s="29"/>
      <c r="DQ159" s="29"/>
      <c r="DR159" s="29"/>
      <c r="DS159" s="29"/>
      <c r="DT159" s="29"/>
      <c r="DU159" s="29"/>
      <c r="DV159" s="29"/>
      <c r="DW159" s="29"/>
      <c r="DX159" s="29"/>
      <c r="DY159" s="29"/>
      <c r="DZ159" s="29"/>
      <c r="EA159" s="29"/>
      <c r="EB159" s="29"/>
      <c r="EC159" s="29"/>
      <c r="ED159" s="29"/>
      <c r="EE159" s="29"/>
      <c r="EF159" s="29"/>
      <c r="EG159" s="29"/>
      <c r="EH159" s="29"/>
      <c r="EI159" s="29"/>
      <c r="EJ159" s="29"/>
      <c r="EK159" s="29"/>
      <c r="EL159" s="29"/>
      <c r="EM159" s="29"/>
      <c r="EN159" s="29"/>
      <c r="EO159" s="29"/>
      <c r="EP159" s="29"/>
      <c r="EQ159" s="29"/>
      <c r="ER159" s="29"/>
      <c r="ES159" s="29"/>
      <c r="ET159" s="29"/>
      <c r="EU159" s="29"/>
      <c r="EV159" s="29"/>
      <c r="EW159" s="29"/>
      <c r="EX159" s="29"/>
      <c r="EY159" s="29"/>
      <c r="EZ159" s="29"/>
      <c r="FA159" s="29"/>
      <c r="FB159" s="29"/>
      <c r="FC159" s="29"/>
      <c r="FD159" s="29"/>
      <c r="FE159" s="29"/>
      <c r="FF159" s="29"/>
      <c r="FG159" s="29"/>
      <c r="FH159" s="29"/>
      <c r="FI159" s="29"/>
      <c r="FJ159" s="29"/>
      <c r="FK159" s="29"/>
      <c r="FL159" s="29"/>
      <c r="FM159" s="29"/>
      <c r="FN159" s="29"/>
      <c r="FO159" s="29"/>
      <c r="FP159" s="29"/>
      <c r="FQ159" s="29"/>
      <c r="FR159" s="29"/>
      <c r="FS159" s="29"/>
      <c r="FT159" s="29"/>
      <c r="FU159" s="29"/>
      <c r="FV159" s="29"/>
      <c r="FW159" s="29"/>
      <c r="FX159" s="29"/>
      <c r="FY159" s="29"/>
      <c r="FZ159" s="29"/>
      <c r="GA159" s="29"/>
      <c r="GB159" s="29"/>
      <c r="GC159" s="29"/>
      <c r="GD159" s="29"/>
      <c r="GE159" s="29"/>
      <c r="GF159" s="29"/>
      <c r="GG159" s="29"/>
      <c r="GH159" s="29"/>
      <c r="GI159" s="29"/>
      <c r="GJ159" s="29"/>
      <c r="GK159" s="29"/>
      <c r="GL159" s="29"/>
      <c r="GM159" s="29"/>
      <c r="GN159" s="29"/>
      <c r="GO159" s="29"/>
      <c r="GP159" s="29"/>
      <c r="GQ159" s="29"/>
      <c r="GR159" s="29"/>
      <c r="GS159" s="29"/>
      <c r="GT159" s="29"/>
      <c r="GU159" s="29"/>
      <c r="GV159" s="29"/>
      <c r="GW159" s="29"/>
      <c r="GX159" s="29"/>
      <c r="GY159" s="29"/>
      <c r="GZ159" s="29"/>
      <c r="HA159" s="29"/>
      <c r="HB159" s="29"/>
      <c r="HC159" s="29"/>
      <c r="HD159" s="29"/>
      <c r="HE159" s="29"/>
      <c r="HF159" s="29"/>
      <c r="HG159" s="29"/>
      <c r="HH159" s="29"/>
      <c r="HI159" s="29"/>
      <c r="HJ159" s="29"/>
      <c r="HK159" s="29"/>
      <c r="HL159" s="29"/>
      <c r="HM159" s="29"/>
      <c r="HN159" s="29"/>
      <c r="HO159" s="29"/>
      <c r="HP159" s="29"/>
      <c r="HQ159" s="29"/>
      <c r="HR159" s="29"/>
      <c r="HS159" s="29"/>
      <c r="HT159" s="29"/>
      <c r="HU159" s="29"/>
      <c r="HV159" s="29"/>
      <c r="HW159" s="29"/>
      <c r="HX159" s="29"/>
      <c r="HY159" s="29"/>
      <c r="HZ159" s="29"/>
      <c r="IA159" s="29"/>
      <c r="IB159" s="29"/>
      <c r="IC159" s="29"/>
      <c r="ID159" s="29"/>
      <c r="IE159" s="29"/>
      <c r="IF159" s="29"/>
      <c r="IG159" s="29"/>
      <c r="IH159" s="29"/>
      <c r="II159" s="29"/>
      <c r="IJ159" s="29"/>
      <c r="IK159" s="29"/>
      <c r="IL159" s="29"/>
      <c r="IM159" s="29"/>
      <c r="IN159" s="29"/>
      <c r="IO159" s="29"/>
      <c r="IP159" s="29"/>
      <c r="IQ159" s="29"/>
      <c r="IR159" s="29"/>
      <c r="IS159" s="29"/>
      <c r="IT159" s="29"/>
      <c r="IU159" s="29"/>
      <c r="IV159" s="29"/>
      <c r="IW159" s="29"/>
      <c r="IX159" s="29"/>
      <c r="IY159" s="29"/>
      <c r="IZ159" s="29"/>
      <c r="JA159" s="29"/>
      <c r="JB159" s="29"/>
      <c r="JC159" s="29"/>
      <c r="JD159" s="29"/>
      <c r="JE159" s="29"/>
      <c r="JF159" s="29"/>
      <c r="JG159" s="29"/>
      <c r="JH159" s="29"/>
      <c r="JI159" s="29"/>
      <c r="JJ159" s="29"/>
      <c r="JK159" s="29"/>
      <c r="JL159" s="29"/>
      <c r="JM159" s="29"/>
      <c r="JN159" s="29"/>
      <c r="JO159" s="29"/>
      <c r="JP159" s="29"/>
      <c r="JQ159" s="29"/>
      <c r="JR159" s="29"/>
      <c r="JS159" s="29"/>
      <c r="JT159" s="29"/>
      <c r="JU159" s="29"/>
      <c r="JV159" s="29"/>
      <c r="JW159" s="29"/>
      <c r="JX159" s="29"/>
      <c r="JY159" s="29"/>
      <c r="JZ159" s="29"/>
      <c r="KA159" s="29"/>
      <c r="KB159" s="29"/>
      <c r="KC159" s="29"/>
      <c r="KD159" s="29"/>
      <c r="KE159" s="29"/>
      <c r="KF159" s="29"/>
      <c r="KG159" s="29"/>
      <c r="KH159" s="29"/>
      <c r="KI159" s="29"/>
      <c r="KJ159" s="29"/>
      <c r="KK159" s="29"/>
      <c r="KL159" s="29"/>
      <c r="KM159" s="29"/>
      <c r="KN159" s="29"/>
      <c r="KO159" s="29"/>
      <c r="KP159" s="29"/>
      <c r="KQ159" s="29"/>
      <c r="KR159" s="29"/>
      <c r="KS159" s="29"/>
      <c r="KT159" s="29"/>
      <c r="KU159" s="29"/>
      <c r="KV159" s="29"/>
      <c r="KW159" s="29"/>
      <c r="KX159" s="29"/>
      <c r="KY159" s="29"/>
      <c r="KZ159" s="29"/>
      <c r="LA159" s="29"/>
      <c r="LB159" s="29"/>
      <c r="LC159" s="29"/>
      <c r="LD159" s="29"/>
      <c r="LE159" s="29"/>
      <c r="LF159" s="29"/>
      <c r="LG159" s="29"/>
      <c r="LH159" s="29"/>
      <c r="LI159" s="29"/>
      <c r="LJ159" s="29"/>
      <c r="LK159" s="29"/>
      <c r="LL159" s="29"/>
      <c r="LM159" s="29"/>
      <c r="LN159" s="29"/>
      <c r="LO159" s="29"/>
      <c r="LP159" s="29"/>
      <c r="LQ159" s="29"/>
      <c r="LR159" s="29"/>
      <c r="LS159" s="29"/>
      <c r="LT159" s="29"/>
      <c r="LU159" s="29"/>
      <c r="LV159" s="29"/>
      <c r="LW159" s="29"/>
      <c r="LX159" s="29"/>
      <c r="LY159" s="29"/>
      <c r="LZ159" s="29"/>
      <c r="MA159" s="29"/>
      <c r="MB159" s="29"/>
      <c r="MC159" s="29"/>
      <c r="MD159" s="29"/>
      <c r="ME159" s="29"/>
      <c r="MF159" s="29"/>
      <c r="MG159" s="29"/>
      <c r="MH159" s="29"/>
      <c r="MI159" s="29"/>
      <c r="MJ159" s="29"/>
      <c r="MK159" s="29"/>
      <c r="ML159" s="29"/>
      <c r="MM159" s="29"/>
      <c r="MN159" s="29"/>
      <c r="MO159" s="29"/>
      <c r="MP159" s="29"/>
      <c r="MQ159" s="29"/>
      <c r="MR159" s="29"/>
      <c r="MS159" s="29"/>
      <c r="MT159" s="29"/>
      <c r="MU159" s="29"/>
      <c r="MV159" s="29"/>
      <c r="MW159" s="29"/>
      <c r="MX159" s="29"/>
      <c r="MY159" s="29"/>
      <c r="MZ159" s="29"/>
      <c r="NA159" s="29"/>
      <c r="NB159" s="29"/>
      <c r="NC159" s="29"/>
      <c r="ND159" s="29"/>
      <c r="NE159" s="29"/>
      <c r="NF159" s="29"/>
      <c r="NG159" s="29"/>
      <c r="NH159" s="29"/>
      <c r="NI159" s="29"/>
      <c r="NJ159" s="29"/>
      <c r="NK159" s="29"/>
      <c r="NL159" s="29"/>
      <c r="NM159" s="29"/>
      <c r="NN159" s="29"/>
      <c r="NO159" s="29"/>
      <c r="NP159" s="29"/>
      <c r="NQ159" s="29"/>
      <c r="NR159" s="29"/>
      <c r="NS159" s="29"/>
      <c r="NT159" s="29"/>
      <c r="NU159" s="29"/>
      <c r="NV159" s="29"/>
      <c r="NW159" s="29"/>
      <c r="NX159" s="29"/>
      <c r="NY159" s="29"/>
      <c r="NZ159" s="29"/>
      <c r="OA159" s="29"/>
      <c r="OB159" s="29"/>
      <c r="OC159" s="29"/>
      <c r="OD159" s="29"/>
      <c r="OE159" s="29"/>
      <c r="OF159" s="29"/>
      <c r="OG159" s="29"/>
      <c r="OH159" s="29"/>
      <c r="OI159" s="29"/>
      <c r="OJ159" s="29"/>
      <c r="OK159" s="29"/>
      <c r="OL159" s="29"/>
      <c r="OM159" s="29"/>
      <c r="ON159" s="29"/>
      <c r="OO159" s="29"/>
      <c r="OP159" s="29"/>
      <c r="OQ159" s="29"/>
      <c r="OR159" s="29"/>
      <c r="OS159" s="29"/>
      <c r="OT159" s="29"/>
      <c r="OU159" s="29"/>
      <c r="OV159" s="29"/>
      <c r="OW159" s="29"/>
      <c r="OX159" s="29"/>
      <c r="OY159" s="29"/>
      <c r="OZ159" s="29"/>
      <c r="PA159" s="29"/>
      <c r="PB159" s="29"/>
      <c r="PC159" s="29"/>
      <c r="PD159" s="29"/>
      <c r="PE159" s="29"/>
      <c r="PF159" s="29"/>
      <c r="PG159" s="29"/>
      <c r="PH159" s="29"/>
      <c r="PI159" s="29"/>
      <c r="PJ159" s="29"/>
      <c r="PK159" s="29"/>
      <c r="PL159" s="29"/>
      <c r="PM159" s="29"/>
      <c r="PN159" s="29"/>
      <c r="PO159" s="29"/>
      <c r="PP159" s="29"/>
      <c r="PQ159" s="29"/>
      <c r="PR159" s="29"/>
      <c r="PS159" s="29"/>
      <c r="PT159" s="29"/>
      <c r="PU159" s="29"/>
      <c r="PV159" s="29"/>
      <c r="PW159" s="29"/>
      <c r="PX159" s="29"/>
      <c r="PY159" s="29"/>
      <c r="PZ159" s="29"/>
      <c r="QA159" s="29"/>
      <c r="QB159" s="29"/>
      <c r="QC159" s="29"/>
      <c r="QD159" s="29"/>
      <c r="QE159" s="29"/>
      <c r="QF159" s="29"/>
      <c r="QG159" s="29"/>
      <c r="QH159" s="29"/>
      <c r="QI159" s="29"/>
      <c r="QJ159" s="29"/>
      <c r="QK159" s="29"/>
      <c r="QL159" s="29"/>
      <c r="QM159" s="29"/>
      <c r="QN159" s="29"/>
      <c r="QO159" s="29"/>
      <c r="QP159" s="29"/>
      <c r="QQ159" s="29"/>
      <c r="QR159" s="29"/>
      <c r="QS159" s="29"/>
      <c r="QT159" s="29"/>
      <c r="QU159" s="29"/>
      <c r="QV159" s="29"/>
      <c r="QW159" s="29"/>
      <c r="QX159" s="29"/>
      <c r="QY159" s="29"/>
      <c r="QZ159" s="29"/>
      <c r="RA159" s="29"/>
      <c r="RB159" s="29"/>
      <c r="RC159" s="29"/>
      <c r="RD159" s="29"/>
      <c r="RE159" s="29"/>
      <c r="RF159" s="29"/>
      <c r="RG159" s="29"/>
      <c r="RH159" s="29"/>
      <c r="RI159" s="29"/>
    </row>
    <row r="160" spans="1:480" s="30" customFormat="1" ht="108" customHeight="1" x14ac:dyDescent="0.25">
      <c r="A160" s="203" t="s">
        <v>50</v>
      </c>
      <c r="B160" s="203" t="s">
        <v>57</v>
      </c>
      <c r="C160" s="203" t="s">
        <v>19</v>
      </c>
      <c r="D160" s="26" t="s">
        <v>219</v>
      </c>
      <c r="E160" s="213" t="s">
        <v>26</v>
      </c>
      <c r="F160" s="203" t="s">
        <v>27</v>
      </c>
      <c r="G160" s="220">
        <v>1</v>
      </c>
      <c r="H160" s="223">
        <v>45627</v>
      </c>
      <c r="I160" s="203">
        <v>0</v>
      </c>
      <c r="J160" s="203">
        <v>0</v>
      </c>
      <c r="K160" s="28">
        <v>8731.8700000000008</v>
      </c>
      <c r="L160" s="28">
        <v>0</v>
      </c>
      <c r="M160" s="28">
        <v>0</v>
      </c>
      <c r="N160" s="102"/>
      <c r="O160" s="102"/>
      <c r="P160" s="102"/>
      <c r="Q160" s="164"/>
      <c r="R160" s="29"/>
      <c r="S160" s="29"/>
      <c r="T160" s="29"/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F160" s="29"/>
      <c r="AG160" s="29"/>
      <c r="AH160" s="29"/>
      <c r="AI160" s="29"/>
      <c r="AJ160" s="29"/>
      <c r="AK160" s="29"/>
      <c r="AL160" s="29"/>
      <c r="AM160" s="29"/>
      <c r="AN160" s="29"/>
      <c r="AO160" s="29"/>
      <c r="AP160" s="29"/>
      <c r="AQ160" s="29"/>
      <c r="AR160" s="29"/>
      <c r="AS160" s="29"/>
      <c r="AT160" s="29"/>
      <c r="AU160" s="29"/>
      <c r="AV160" s="29"/>
      <c r="AW160" s="29"/>
      <c r="AX160" s="29"/>
      <c r="AY160" s="29"/>
      <c r="AZ160" s="29"/>
      <c r="BA160" s="29"/>
      <c r="BB160" s="29"/>
      <c r="BC160" s="29"/>
      <c r="BD160" s="29"/>
      <c r="BE160" s="29"/>
      <c r="BF160" s="29"/>
      <c r="BG160" s="29"/>
      <c r="BH160" s="29"/>
      <c r="BI160" s="29"/>
      <c r="BJ160" s="29"/>
      <c r="BK160" s="29"/>
      <c r="BL160" s="29"/>
      <c r="BM160" s="29"/>
      <c r="BN160" s="29"/>
      <c r="BO160" s="29"/>
      <c r="BP160" s="29"/>
      <c r="BQ160" s="29"/>
      <c r="BR160" s="29"/>
      <c r="BS160" s="29"/>
      <c r="BT160" s="29"/>
      <c r="BU160" s="29"/>
      <c r="BV160" s="29"/>
      <c r="BW160" s="29"/>
      <c r="BX160" s="29"/>
      <c r="BY160" s="29"/>
      <c r="BZ160" s="29"/>
      <c r="CA160" s="29"/>
      <c r="CB160" s="29"/>
      <c r="CC160" s="29"/>
      <c r="CD160" s="29"/>
      <c r="CE160" s="29"/>
      <c r="CF160" s="29"/>
      <c r="CG160" s="29"/>
      <c r="CH160" s="29"/>
      <c r="CI160" s="29"/>
      <c r="CJ160" s="29"/>
      <c r="CK160" s="29"/>
      <c r="CL160" s="29"/>
      <c r="CM160" s="29"/>
      <c r="CN160" s="29"/>
      <c r="CO160" s="29"/>
      <c r="CP160" s="29"/>
      <c r="CQ160" s="29"/>
      <c r="CR160" s="29"/>
      <c r="CS160" s="29"/>
      <c r="CT160" s="29"/>
      <c r="CU160" s="29"/>
      <c r="CV160" s="29"/>
      <c r="CW160" s="29"/>
      <c r="CX160" s="29"/>
      <c r="CY160" s="29"/>
      <c r="CZ160" s="29"/>
      <c r="DA160" s="29"/>
      <c r="DB160" s="29"/>
      <c r="DC160" s="29"/>
      <c r="DD160" s="29"/>
      <c r="DE160" s="29"/>
      <c r="DF160" s="29"/>
      <c r="DG160" s="29"/>
      <c r="DH160" s="29"/>
      <c r="DI160" s="29"/>
      <c r="DJ160" s="29"/>
      <c r="DK160" s="29"/>
      <c r="DL160" s="29"/>
      <c r="DM160" s="29"/>
      <c r="DN160" s="29"/>
      <c r="DO160" s="29"/>
      <c r="DP160" s="29"/>
      <c r="DQ160" s="29"/>
      <c r="DR160" s="29"/>
      <c r="DS160" s="29"/>
      <c r="DT160" s="29"/>
      <c r="DU160" s="29"/>
      <c r="DV160" s="29"/>
      <c r="DW160" s="29"/>
      <c r="DX160" s="29"/>
      <c r="DY160" s="29"/>
      <c r="DZ160" s="29"/>
      <c r="EA160" s="29"/>
      <c r="EB160" s="29"/>
      <c r="EC160" s="29"/>
      <c r="ED160" s="29"/>
      <c r="EE160" s="29"/>
      <c r="EF160" s="29"/>
      <c r="EG160" s="29"/>
      <c r="EH160" s="29"/>
      <c r="EI160" s="29"/>
      <c r="EJ160" s="29"/>
      <c r="EK160" s="29"/>
      <c r="EL160" s="29"/>
      <c r="EM160" s="29"/>
      <c r="EN160" s="29"/>
      <c r="EO160" s="29"/>
      <c r="EP160" s="29"/>
      <c r="EQ160" s="29"/>
      <c r="ER160" s="29"/>
      <c r="ES160" s="29"/>
      <c r="ET160" s="29"/>
      <c r="EU160" s="29"/>
      <c r="EV160" s="29"/>
      <c r="EW160" s="29"/>
      <c r="EX160" s="29"/>
      <c r="EY160" s="29"/>
      <c r="EZ160" s="29"/>
      <c r="FA160" s="29"/>
      <c r="FB160" s="29"/>
      <c r="FC160" s="29"/>
      <c r="FD160" s="29"/>
      <c r="FE160" s="29"/>
      <c r="FF160" s="29"/>
      <c r="FG160" s="29"/>
      <c r="FH160" s="29"/>
      <c r="FI160" s="29"/>
      <c r="FJ160" s="29"/>
      <c r="FK160" s="29"/>
      <c r="FL160" s="29"/>
      <c r="FM160" s="29"/>
      <c r="FN160" s="29"/>
      <c r="FO160" s="29"/>
      <c r="FP160" s="29"/>
      <c r="FQ160" s="29"/>
      <c r="FR160" s="29"/>
      <c r="FS160" s="29"/>
      <c r="FT160" s="29"/>
      <c r="FU160" s="29"/>
      <c r="FV160" s="29"/>
      <c r="FW160" s="29"/>
      <c r="FX160" s="29"/>
      <c r="FY160" s="29"/>
      <c r="FZ160" s="29"/>
      <c r="GA160" s="29"/>
      <c r="GB160" s="29"/>
      <c r="GC160" s="29"/>
      <c r="GD160" s="29"/>
      <c r="GE160" s="29"/>
      <c r="GF160" s="29"/>
      <c r="GG160" s="29"/>
      <c r="GH160" s="29"/>
      <c r="GI160" s="29"/>
      <c r="GJ160" s="29"/>
      <c r="GK160" s="29"/>
      <c r="GL160" s="29"/>
      <c r="GM160" s="29"/>
      <c r="GN160" s="29"/>
      <c r="GO160" s="29"/>
      <c r="GP160" s="29"/>
      <c r="GQ160" s="29"/>
      <c r="GR160" s="29"/>
      <c r="GS160" s="29"/>
      <c r="GT160" s="29"/>
      <c r="GU160" s="29"/>
      <c r="GV160" s="29"/>
      <c r="GW160" s="29"/>
      <c r="GX160" s="29"/>
      <c r="GY160" s="29"/>
      <c r="GZ160" s="29"/>
      <c r="HA160" s="29"/>
      <c r="HB160" s="29"/>
      <c r="HC160" s="29"/>
      <c r="HD160" s="29"/>
      <c r="HE160" s="29"/>
      <c r="HF160" s="29"/>
      <c r="HG160" s="29"/>
      <c r="HH160" s="29"/>
      <c r="HI160" s="29"/>
      <c r="HJ160" s="29"/>
      <c r="HK160" s="29"/>
      <c r="HL160" s="29"/>
      <c r="HM160" s="29"/>
      <c r="HN160" s="29"/>
      <c r="HO160" s="29"/>
      <c r="HP160" s="29"/>
      <c r="HQ160" s="29"/>
      <c r="HR160" s="29"/>
      <c r="HS160" s="29"/>
      <c r="HT160" s="29"/>
      <c r="HU160" s="29"/>
      <c r="HV160" s="29"/>
      <c r="HW160" s="29"/>
      <c r="HX160" s="29"/>
      <c r="HY160" s="29"/>
      <c r="HZ160" s="29"/>
      <c r="IA160" s="29"/>
      <c r="IB160" s="29"/>
      <c r="IC160" s="29"/>
      <c r="ID160" s="29"/>
      <c r="IE160" s="29"/>
      <c r="IF160" s="29"/>
      <c r="IG160" s="29"/>
      <c r="IH160" s="29"/>
      <c r="II160" s="29"/>
      <c r="IJ160" s="29"/>
      <c r="IK160" s="29"/>
      <c r="IL160" s="29"/>
      <c r="IM160" s="29"/>
      <c r="IN160" s="29"/>
      <c r="IO160" s="29"/>
      <c r="IP160" s="29"/>
      <c r="IQ160" s="29"/>
      <c r="IR160" s="29"/>
      <c r="IS160" s="29"/>
      <c r="IT160" s="29"/>
      <c r="IU160" s="29"/>
      <c r="IV160" s="29"/>
      <c r="IW160" s="29"/>
      <c r="IX160" s="29"/>
      <c r="IY160" s="29"/>
      <c r="IZ160" s="29"/>
      <c r="JA160" s="29"/>
      <c r="JB160" s="29"/>
      <c r="JC160" s="29"/>
      <c r="JD160" s="29"/>
      <c r="JE160" s="29"/>
      <c r="JF160" s="29"/>
      <c r="JG160" s="29"/>
      <c r="JH160" s="29"/>
      <c r="JI160" s="29"/>
      <c r="JJ160" s="29"/>
      <c r="JK160" s="29"/>
      <c r="JL160" s="29"/>
      <c r="JM160" s="29"/>
      <c r="JN160" s="29"/>
      <c r="JO160" s="29"/>
      <c r="JP160" s="29"/>
      <c r="JQ160" s="29"/>
      <c r="JR160" s="29"/>
      <c r="JS160" s="29"/>
      <c r="JT160" s="29"/>
      <c r="JU160" s="29"/>
      <c r="JV160" s="29"/>
      <c r="JW160" s="29"/>
      <c r="JX160" s="29"/>
      <c r="JY160" s="29"/>
      <c r="JZ160" s="29"/>
      <c r="KA160" s="29"/>
      <c r="KB160" s="29"/>
      <c r="KC160" s="29"/>
      <c r="KD160" s="29"/>
      <c r="KE160" s="29"/>
      <c r="KF160" s="29"/>
      <c r="KG160" s="29"/>
      <c r="KH160" s="29"/>
      <c r="KI160" s="29"/>
      <c r="KJ160" s="29"/>
      <c r="KK160" s="29"/>
      <c r="KL160" s="29"/>
      <c r="KM160" s="29"/>
      <c r="KN160" s="29"/>
      <c r="KO160" s="29"/>
      <c r="KP160" s="29"/>
      <c r="KQ160" s="29"/>
      <c r="KR160" s="29"/>
      <c r="KS160" s="29"/>
      <c r="KT160" s="29"/>
      <c r="KU160" s="29"/>
      <c r="KV160" s="29"/>
      <c r="KW160" s="29"/>
      <c r="KX160" s="29"/>
      <c r="KY160" s="29"/>
      <c r="KZ160" s="29"/>
      <c r="LA160" s="29"/>
      <c r="LB160" s="29"/>
      <c r="LC160" s="29"/>
      <c r="LD160" s="29"/>
      <c r="LE160" s="29"/>
      <c r="LF160" s="29"/>
      <c r="LG160" s="29"/>
      <c r="LH160" s="29"/>
      <c r="LI160" s="29"/>
      <c r="LJ160" s="29"/>
      <c r="LK160" s="29"/>
      <c r="LL160" s="29"/>
      <c r="LM160" s="29"/>
      <c r="LN160" s="29"/>
      <c r="LO160" s="29"/>
      <c r="LP160" s="29"/>
      <c r="LQ160" s="29"/>
      <c r="LR160" s="29"/>
      <c r="LS160" s="29"/>
      <c r="LT160" s="29"/>
      <c r="LU160" s="29"/>
      <c r="LV160" s="29"/>
      <c r="LW160" s="29"/>
      <c r="LX160" s="29"/>
      <c r="LY160" s="29"/>
      <c r="LZ160" s="29"/>
      <c r="MA160" s="29"/>
      <c r="MB160" s="29"/>
      <c r="MC160" s="29"/>
      <c r="MD160" s="29"/>
      <c r="ME160" s="29"/>
      <c r="MF160" s="29"/>
      <c r="MG160" s="29"/>
      <c r="MH160" s="29"/>
      <c r="MI160" s="29"/>
      <c r="MJ160" s="29"/>
      <c r="MK160" s="29"/>
      <c r="ML160" s="29"/>
      <c r="MM160" s="29"/>
      <c r="MN160" s="29"/>
      <c r="MO160" s="29"/>
      <c r="MP160" s="29"/>
      <c r="MQ160" s="29"/>
      <c r="MR160" s="29"/>
      <c r="MS160" s="29"/>
      <c r="MT160" s="29"/>
      <c r="MU160" s="29"/>
      <c r="MV160" s="29"/>
      <c r="MW160" s="29"/>
      <c r="MX160" s="29"/>
      <c r="MY160" s="29"/>
      <c r="MZ160" s="29"/>
      <c r="NA160" s="29"/>
      <c r="NB160" s="29"/>
      <c r="NC160" s="29"/>
      <c r="ND160" s="29"/>
      <c r="NE160" s="29"/>
      <c r="NF160" s="29"/>
      <c r="NG160" s="29"/>
      <c r="NH160" s="29"/>
      <c r="NI160" s="29"/>
      <c r="NJ160" s="29"/>
      <c r="NK160" s="29"/>
      <c r="NL160" s="29"/>
      <c r="NM160" s="29"/>
      <c r="NN160" s="29"/>
      <c r="NO160" s="29"/>
      <c r="NP160" s="29"/>
      <c r="NQ160" s="29"/>
      <c r="NR160" s="29"/>
      <c r="NS160" s="29"/>
      <c r="NT160" s="29"/>
      <c r="NU160" s="29"/>
      <c r="NV160" s="29"/>
      <c r="NW160" s="29"/>
      <c r="NX160" s="29"/>
      <c r="NY160" s="29"/>
      <c r="NZ160" s="29"/>
      <c r="OA160" s="29"/>
      <c r="OB160" s="29"/>
      <c r="OC160" s="29"/>
      <c r="OD160" s="29"/>
      <c r="OE160" s="29"/>
      <c r="OF160" s="29"/>
      <c r="OG160" s="29"/>
      <c r="OH160" s="29"/>
      <c r="OI160" s="29"/>
      <c r="OJ160" s="29"/>
      <c r="OK160" s="29"/>
      <c r="OL160" s="29"/>
      <c r="OM160" s="29"/>
      <c r="ON160" s="29"/>
      <c r="OO160" s="29"/>
      <c r="OP160" s="29"/>
      <c r="OQ160" s="29"/>
      <c r="OR160" s="29"/>
      <c r="OS160" s="29"/>
      <c r="OT160" s="29"/>
      <c r="OU160" s="29"/>
      <c r="OV160" s="29"/>
      <c r="OW160" s="29"/>
      <c r="OX160" s="29"/>
      <c r="OY160" s="29"/>
      <c r="OZ160" s="29"/>
      <c r="PA160" s="29"/>
      <c r="PB160" s="29"/>
      <c r="PC160" s="29"/>
      <c r="PD160" s="29"/>
      <c r="PE160" s="29"/>
      <c r="PF160" s="29"/>
      <c r="PG160" s="29"/>
      <c r="PH160" s="29"/>
      <c r="PI160" s="29"/>
      <c r="PJ160" s="29"/>
      <c r="PK160" s="29"/>
      <c r="PL160" s="29"/>
      <c r="PM160" s="29"/>
      <c r="PN160" s="29"/>
      <c r="PO160" s="29"/>
      <c r="PP160" s="29"/>
      <c r="PQ160" s="29"/>
      <c r="PR160" s="29"/>
      <c r="PS160" s="29"/>
      <c r="PT160" s="29"/>
      <c r="PU160" s="29"/>
      <c r="PV160" s="29"/>
      <c r="PW160" s="29"/>
      <c r="PX160" s="29"/>
      <c r="PY160" s="29"/>
      <c r="PZ160" s="29"/>
      <c r="QA160" s="29"/>
      <c r="QB160" s="29"/>
      <c r="QC160" s="29"/>
      <c r="QD160" s="29"/>
      <c r="QE160" s="29"/>
      <c r="QF160" s="29"/>
      <c r="QG160" s="29"/>
      <c r="QH160" s="29"/>
      <c r="QI160" s="29"/>
      <c r="QJ160" s="29"/>
      <c r="QK160" s="29"/>
      <c r="QL160" s="29"/>
      <c r="QM160" s="29"/>
      <c r="QN160" s="29"/>
      <c r="QO160" s="29"/>
      <c r="QP160" s="29"/>
      <c r="QQ160" s="29"/>
      <c r="QR160" s="29"/>
      <c r="QS160" s="29"/>
      <c r="QT160" s="29"/>
      <c r="QU160" s="29"/>
      <c r="QV160" s="29"/>
      <c r="QW160" s="29"/>
      <c r="QX160" s="29"/>
      <c r="QY160" s="29"/>
      <c r="QZ160" s="29"/>
      <c r="RA160" s="29"/>
      <c r="RB160" s="29"/>
      <c r="RC160" s="29"/>
      <c r="RD160" s="29"/>
      <c r="RE160" s="29"/>
      <c r="RF160" s="29"/>
      <c r="RG160" s="29"/>
      <c r="RH160" s="29"/>
      <c r="RI160" s="29"/>
    </row>
    <row r="161" spans="1:480" s="30" customFormat="1" ht="57" customHeight="1" x14ac:dyDescent="0.25">
      <c r="A161" s="204" t="s">
        <v>50</v>
      </c>
      <c r="B161" s="204" t="s">
        <v>57</v>
      </c>
      <c r="C161" s="204" t="s">
        <v>19</v>
      </c>
      <c r="D161" s="26" t="s">
        <v>267</v>
      </c>
      <c r="E161" s="214" t="s">
        <v>26</v>
      </c>
      <c r="F161" s="204" t="s">
        <v>27</v>
      </c>
      <c r="G161" s="240"/>
      <c r="H161" s="226">
        <v>45627</v>
      </c>
      <c r="I161" s="204">
        <v>0</v>
      </c>
      <c r="J161" s="204">
        <v>0</v>
      </c>
      <c r="K161" s="148">
        <v>1134.93</v>
      </c>
      <c r="L161" s="28">
        <v>0</v>
      </c>
      <c r="M161" s="28">
        <v>0</v>
      </c>
      <c r="N161" s="102"/>
      <c r="O161" s="102"/>
      <c r="P161" s="102"/>
      <c r="Q161" s="164"/>
      <c r="R161" s="29"/>
      <c r="S161" s="29"/>
      <c r="T161" s="29"/>
      <c r="U161" s="29"/>
      <c r="V161" s="29"/>
      <c r="W161" s="29"/>
      <c r="X161" s="29"/>
      <c r="Y161" s="29"/>
      <c r="Z161" s="29"/>
      <c r="AA161" s="29"/>
      <c r="AB161" s="29"/>
      <c r="AC161" s="29"/>
      <c r="AD161" s="29"/>
      <c r="AE161" s="29"/>
      <c r="AF161" s="29"/>
      <c r="AG161" s="29"/>
      <c r="AH161" s="29"/>
      <c r="AI161" s="29"/>
      <c r="AJ161" s="29"/>
      <c r="AK161" s="29"/>
      <c r="AL161" s="29"/>
      <c r="AM161" s="29"/>
      <c r="AN161" s="29"/>
      <c r="AO161" s="29"/>
      <c r="AP161" s="29"/>
      <c r="AQ161" s="29"/>
      <c r="AR161" s="29"/>
      <c r="AS161" s="29"/>
      <c r="AT161" s="29"/>
      <c r="AU161" s="29"/>
      <c r="AV161" s="29"/>
      <c r="AW161" s="29"/>
      <c r="AX161" s="29"/>
      <c r="AY161" s="29"/>
      <c r="AZ161" s="29"/>
      <c r="BA161" s="29"/>
      <c r="BB161" s="29"/>
      <c r="BC161" s="29"/>
      <c r="BD161" s="29"/>
      <c r="BE161" s="29"/>
      <c r="BF161" s="29"/>
      <c r="BG161" s="29"/>
      <c r="BH161" s="29"/>
      <c r="BI161" s="29"/>
      <c r="BJ161" s="29"/>
      <c r="BK161" s="29"/>
      <c r="BL161" s="29"/>
      <c r="BM161" s="29"/>
      <c r="BN161" s="29"/>
      <c r="BO161" s="29"/>
      <c r="BP161" s="29"/>
      <c r="BQ161" s="29"/>
      <c r="BR161" s="29"/>
      <c r="BS161" s="29"/>
      <c r="BT161" s="29"/>
      <c r="BU161" s="29"/>
      <c r="BV161" s="29"/>
      <c r="BW161" s="29"/>
      <c r="BX161" s="29"/>
      <c r="BY161" s="29"/>
      <c r="BZ161" s="29"/>
      <c r="CA161" s="29"/>
      <c r="CB161" s="29"/>
      <c r="CC161" s="29"/>
      <c r="CD161" s="29"/>
      <c r="CE161" s="29"/>
      <c r="CF161" s="29"/>
      <c r="CG161" s="29"/>
      <c r="CH161" s="29"/>
      <c r="CI161" s="29"/>
      <c r="CJ161" s="29"/>
      <c r="CK161" s="29"/>
      <c r="CL161" s="29"/>
      <c r="CM161" s="29"/>
      <c r="CN161" s="29"/>
      <c r="CO161" s="29"/>
      <c r="CP161" s="29"/>
      <c r="CQ161" s="29"/>
      <c r="CR161" s="29"/>
      <c r="CS161" s="29"/>
      <c r="CT161" s="29"/>
      <c r="CU161" s="29"/>
      <c r="CV161" s="29"/>
      <c r="CW161" s="29"/>
      <c r="CX161" s="29"/>
      <c r="CY161" s="29"/>
      <c r="CZ161" s="29"/>
      <c r="DA161" s="29"/>
      <c r="DB161" s="29"/>
      <c r="DC161" s="29"/>
      <c r="DD161" s="29"/>
      <c r="DE161" s="29"/>
      <c r="DF161" s="29"/>
      <c r="DG161" s="29"/>
      <c r="DH161" s="29"/>
      <c r="DI161" s="29"/>
      <c r="DJ161" s="29"/>
      <c r="DK161" s="29"/>
      <c r="DL161" s="29"/>
      <c r="DM161" s="29"/>
      <c r="DN161" s="29"/>
      <c r="DO161" s="29"/>
      <c r="DP161" s="29"/>
      <c r="DQ161" s="29"/>
      <c r="DR161" s="29"/>
      <c r="DS161" s="29"/>
      <c r="DT161" s="29"/>
      <c r="DU161" s="29"/>
      <c r="DV161" s="29"/>
      <c r="DW161" s="29"/>
      <c r="DX161" s="29"/>
      <c r="DY161" s="29"/>
      <c r="DZ161" s="29"/>
      <c r="EA161" s="29"/>
      <c r="EB161" s="29"/>
      <c r="EC161" s="29"/>
      <c r="ED161" s="29"/>
      <c r="EE161" s="29"/>
      <c r="EF161" s="29"/>
      <c r="EG161" s="29"/>
      <c r="EH161" s="29"/>
      <c r="EI161" s="29"/>
      <c r="EJ161" s="29"/>
      <c r="EK161" s="29"/>
      <c r="EL161" s="29"/>
      <c r="EM161" s="29"/>
      <c r="EN161" s="29"/>
      <c r="EO161" s="29"/>
      <c r="EP161" s="29"/>
      <c r="EQ161" s="29"/>
      <c r="ER161" s="29"/>
      <c r="ES161" s="29"/>
      <c r="ET161" s="29"/>
      <c r="EU161" s="29"/>
      <c r="EV161" s="29"/>
      <c r="EW161" s="29"/>
      <c r="EX161" s="29"/>
      <c r="EY161" s="29"/>
      <c r="EZ161" s="29"/>
      <c r="FA161" s="29"/>
      <c r="FB161" s="29"/>
      <c r="FC161" s="29"/>
      <c r="FD161" s="29"/>
      <c r="FE161" s="29"/>
      <c r="FF161" s="29"/>
      <c r="FG161" s="29"/>
      <c r="FH161" s="29"/>
      <c r="FI161" s="29"/>
      <c r="FJ161" s="29"/>
      <c r="FK161" s="29"/>
      <c r="FL161" s="29"/>
      <c r="FM161" s="29"/>
      <c r="FN161" s="29"/>
      <c r="FO161" s="29"/>
      <c r="FP161" s="29"/>
      <c r="FQ161" s="29"/>
      <c r="FR161" s="29"/>
      <c r="FS161" s="29"/>
      <c r="FT161" s="29"/>
      <c r="FU161" s="29"/>
      <c r="FV161" s="29"/>
      <c r="FW161" s="29"/>
      <c r="FX161" s="29"/>
      <c r="FY161" s="29"/>
      <c r="FZ161" s="29"/>
      <c r="GA161" s="29"/>
      <c r="GB161" s="29"/>
      <c r="GC161" s="29"/>
      <c r="GD161" s="29"/>
      <c r="GE161" s="29"/>
      <c r="GF161" s="29"/>
      <c r="GG161" s="29"/>
      <c r="GH161" s="29"/>
      <c r="GI161" s="29"/>
      <c r="GJ161" s="29"/>
      <c r="GK161" s="29"/>
      <c r="GL161" s="29"/>
      <c r="GM161" s="29"/>
      <c r="GN161" s="29"/>
      <c r="GO161" s="29"/>
      <c r="GP161" s="29"/>
      <c r="GQ161" s="29"/>
      <c r="GR161" s="29"/>
      <c r="GS161" s="29"/>
      <c r="GT161" s="29"/>
      <c r="GU161" s="29"/>
      <c r="GV161" s="29"/>
      <c r="GW161" s="29"/>
      <c r="GX161" s="29"/>
      <c r="GY161" s="29"/>
      <c r="GZ161" s="29"/>
      <c r="HA161" s="29"/>
      <c r="HB161" s="29"/>
      <c r="HC161" s="29"/>
      <c r="HD161" s="29"/>
      <c r="HE161" s="29"/>
      <c r="HF161" s="29"/>
      <c r="HG161" s="29"/>
      <c r="HH161" s="29"/>
      <c r="HI161" s="29"/>
      <c r="HJ161" s="29"/>
      <c r="HK161" s="29"/>
      <c r="HL161" s="29"/>
      <c r="HM161" s="29"/>
      <c r="HN161" s="29"/>
      <c r="HO161" s="29"/>
      <c r="HP161" s="29"/>
      <c r="HQ161" s="29"/>
      <c r="HR161" s="29"/>
      <c r="HS161" s="29"/>
      <c r="HT161" s="29"/>
      <c r="HU161" s="29"/>
      <c r="HV161" s="29"/>
      <c r="HW161" s="29"/>
      <c r="HX161" s="29"/>
      <c r="HY161" s="29"/>
      <c r="HZ161" s="29"/>
      <c r="IA161" s="29"/>
      <c r="IB161" s="29"/>
      <c r="IC161" s="29"/>
      <c r="ID161" s="29"/>
      <c r="IE161" s="29"/>
      <c r="IF161" s="29"/>
      <c r="IG161" s="29"/>
      <c r="IH161" s="29"/>
      <c r="II161" s="29"/>
      <c r="IJ161" s="29"/>
      <c r="IK161" s="29"/>
      <c r="IL161" s="29"/>
      <c r="IM161" s="29"/>
      <c r="IN161" s="29"/>
      <c r="IO161" s="29"/>
      <c r="IP161" s="29"/>
      <c r="IQ161" s="29"/>
      <c r="IR161" s="29"/>
      <c r="IS161" s="29"/>
      <c r="IT161" s="29"/>
      <c r="IU161" s="29"/>
      <c r="IV161" s="29"/>
      <c r="IW161" s="29"/>
      <c r="IX161" s="29"/>
      <c r="IY161" s="29"/>
      <c r="IZ161" s="29"/>
      <c r="JA161" s="29"/>
      <c r="JB161" s="29"/>
      <c r="JC161" s="29"/>
      <c r="JD161" s="29"/>
      <c r="JE161" s="29"/>
      <c r="JF161" s="29"/>
      <c r="JG161" s="29"/>
      <c r="JH161" s="29"/>
      <c r="JI161" s="29"/>
      <c r="JJ161" s="29"/>
      <c r="JK161" s="29"/>
      <c r="JL161" s="29"/>
      <c r="JM161" s="29"/>
      <c r="JN161" s="29"/>
      <c r="JO161" s="29"/>
      <c r="JP161" s="29"/>
      <c r="JQ161" s="29"/>
      <c r="JR161" s="29"/>
      <c r="JS161" s="29"/>
      <c r="JT161" s="29"/>
      <c r="JU161" s="29"/>
      <c r="JV161" s="29"/>
      <c r="JW161" s="29"/>
      <c r="JX161" s="29"/>
      <c r="JY161" s="29"/>
      <c r="JZ161" s="29"/>
      <c r="KA161" s="29"/>
      <c r="KB161" s="29"/>
      <c r="KC161" s="29"/>
      <c r="KD161" s="29"/>
      <c r="KE161" s="29"/>
      <c r="KF161" s="29"/>
      <c r="KG161" s="29"/>
      <c r="KH161" s="29"/>
      <c r="KI161" s="29"/>
      <c r="KJ161" s="29"/>
      <c r="KK161" s="29"/>
      <c r="KL161" s="29"/>
      <c r="KM161" s="29"/>
      <c r="KN161" s="29"/>
      <c r="KO161" s="29"/>
      <c r="KP161" s="29"/>
      <c r="KQ161" s="29"/>
      <c r="KR161" s="29"/>
      <c r="KS161" s="29"/>
      <c r="KT161" s="29"/>
      <c r="KU161" s="29"/>
      <c r="KV161" s="29"/>
      <c r="KW161" s="29"/>
      <c r="KX161" s="29"/>
      <c r="KY161" s="29"/>
      <c r="KZ161" s="29"/>
      <c r="LA161" s="29"/>
      <c r="LB161" s="29"/>
      <c r="LC161" s="29"/>
      <c r="LD161" s="29"/>
      <c r="LE161" s="29"/>
      <c r="LF161" s="29"/>
      <c r="LG161" s="29"/>
      <c r="LH161" s="29"/>
      <c r="LI161" s="29"/>
      <c r="LJ161" s="29"/>
      <c r="LK161" s="29"/>
      <c r="LL161" s="29"/>
      <c r="LM161" s="29"/>
      <c r="LN161" s="29"/>
      <c r="LO161" s="29"/>
      <c r="LP161" s="29"/>
      <c r="LQ161" s="29"/>
      <c r="LR161" s="29"/>
      <c r="LS161" s="29"/>
      <c r="LT161" s="29"/>
      <c r="LU161" s="29"/>
      <c r="LV161" s="29"/>
      <c r="LW161" s="29"/>
      <c r="LX161" s="29"/>
      <c r="LY161" s="29"/>
      <c r="LZ161" s="29"/>
      <c r="MA161" s="29"/>
      <c r="MB161" s="29"/>
      <c r="MC161" s="29"/>
      <c r="MD161" s="29"/>
      <c r="ME161" s="29"/>
      <c r="MF161" s="29"/>
      <c r="MG161" s="29"/>
      <c r="MH161" s="29"/>
      <c r="MI161" s="29"/>
      <c r="MJ161" s="29"/>
      <c r="MK161" s="29"/>
      <c r="ML161" s="29"/>
      <c r="MM161" s="29"/>
      <c r="MN161" s="29"/>
      <c r="MO161" s="29"/>
      <c r="MP161" s="29"/>
      <c r="MQ161" s="29"/>
      <c r="MR161" s="29"/>
      <c r="MS161" s="29"/>
      <c r="MT161" s="29"/>
      <c r="MU161" s="29"/>
      <c r="MV161" s="29"/>
      <c r="MW161" s="29"/>
      <c r="MX161" s="29"/>
      <c r="MY161" s="29"/>
      <c r="MZ161" s="29"/>
      <c r="NA161" s="29"/>
      <c r="NB161" s="29"/>
      <c r="NC161" s="29"/>
      <c r="ND161" s="29"/>
      <c r="NE161" s="29"/>
      <c r="NF161" s="29"/>
      <c r="NG161" s="29"/>
      <c r="NH161" s="29"/>
      <c r="NI161" s="29"/>
      <c r="NJ161" s="29"/>
      <c r="NK161" s="29"/>
      <c r="NL161" s="29"/>
      <c r="NM161" s="29"/>
      <c r="NN161" s="29"/>
      <c r="NO161" s="29"/>
      <c r="NP161" s="29"/>
      <c r="NQ161" s="29"/>
      <c r="NR161" s="29"/>
      <c r="NS161" s="29"/>
      <c r="NT161" s="29"/>
      <c r="NU161" s="29"/>
      <c r="NV161" s="29"/>
      <c r="NW161" s="29"/>
      <c r="NX161" s="29"/>
      <c r="NY161" s="29"/>
      <c r="NZ161" s="29"/>
      <c r="OA161" s="29"/>
      <c r="OB161" s="29"/>
      <c r="OC161" s="29"/>
      <c r="OD161" s="29"/>
      <c r="OE161" s="29"/>
      <c r="OF161" s="29"/>
      <c r="OG161" s="29"/>
      <c r="OH161" s="29"/>
      <c r="OI161" s="29"/>
      <c r="OJ161" s="29"/>
      <c r="OK161" s="29"/>
      <c r="OL161" s="29"/>
      <c r="OM161" s="29"/>
      <c r="ON161" s="29"/>
      <c r="OO161" s="29"/>
      <c r="OP161" s="29"/>
      <c r="OQ161" s="29"/>
      <c r="OR161" s="29"/>
      <c r="OS161" s="29"/>
      <c r="OT161" s="29"/>
      <c r="OU161" s="29"/>
      <c r="OV161" s="29"/>
      <c r="OW161" s="29"/>
      <c r="OX161" s="29"/>
      <c r="OY161" s="29"/>
      <c r="OZ161" s="29"/>
      <c r="PA161" s="29"/>
      <c r="PB161" s="29"/>
      <c r="PC161" s="29"/>
      <c r="PD161" s="29"/>
      <c r="PE161" s="29"/>
      <c r="PF161" s="29"/>
      <c r="PG161" s="29"/>
      <c r="PH161" s="29"/>
      <c r="PI161" s="29"/>
      <c r="PJ161" s="29"/>
      <c r="PK161" s="29"/>
      <c r="PL161" s="29"/>
      <c r="PM161" s="29"/>
      <c r="PN161" s="29"/>
      <c r="PO161" s="29"/>
      <c r="PP161" s="29"/>
      <c r="PQ161" s="29"/>
      <c r="PR161" s="29"/>
      <c r="PS161" s="29"/>
      <c r="PT161" s="29"/>
      <c r="PU161" s="29"/>
      <c r="PV161" s="29"/>
      <c r="PW161" s="29"/>
      <c r="PX161" s="29"/>
      <c r="PY161" s="29"/>
      <c r="PZ161" s="29"/>
      <c r="QA161" s="29"/>
      <c r="QB161" s="29"/>
      <c r="QC161" s="29"/>
      <c r="QD161" s="29"/>
      <c r="QE161" s="29"/>
      <c r="QF161" s="29"/>
      <c r="QG161" s="29"/>
      <c r="QH161" s="29"/>
      <c r="QI161" s="29"/>
      <c r="QJ161" s="29"/>
      <c r="QK161" s="29"/>
      <c r="QL161" s="29"/>
      <c r="QM161" s="29"/>
      <c r="QN161" s="29"/>
      <c r="QO161" s="29"/>
      <c r="QP161" s="29"/>
      <c r="QQ161" s="29"/>
      <c r="QR161" s="29"/>
      <c r="QS161" s="29"/>
      <c r="QT161" s="29"/>
      <c r="QU161" s="29"/>
      <c r="QV161" s="29"/>
      <c r="QW161" s="29"/>
      <c r="QX161" s="29"/>
      <c r="QY161" s="29"/>
      <c r="QZ161" s="29"/>
      <c r="RA161" s="29"/>
      <c r="RB161" s="29"/>
      <c r="RC161" s="29"/>
      <c r="RD161" s="29"/>
      <c r="RE161" s="29"/>
      <c r="RF161" s="29"/>
      <c r="RG161" s="29"/>
      <c r="RH161" s="29"/>
      <c r="RI161" s="29"/>
    </row>
    <row r="162" spans="1:480" s="30" customFormat="1" ht="84" customHeight="1" x14ac:dyDescent="0.25">
      <c r="A162" s="203" t="s">
        <v>50</v>
      </c>
      <c r="B162" s="203" t="s">
        <v>57</v>
      </c>
      <c r="C162" s="203" t="s">
        <v>19</v>
      </c>
      <c r="D162" s="26" t="s">
        <v>269</v>
      </c>
      <c r="E162" s="213" t="s">
        <v>26</v>
      </c>
      <c r="F162" s="203" t="s">
        <v>27</v>
      </c>
      <c r="G162" s="220">
        <v>1</v>
      </c>
      <c r="H162" s="223">
        <v>45627</v>
      </c>
      <c r="I162" s="203">
        <v>0</v>
      </c>
      <c r="J162" s="203">
        <v>0</v>
      </c>
      <c r="K162" s="28">
        <v>6560.99</v>
      </c>
      <c r="L162" s="28">
        <v>0</v>
      </c>
      <c r="M162" s="28">
        <v>0</v>
      </c>
      <c r="N162" s="102"/>
      <c r="O162" s="102"/>
      <c r="P162" s="102"/>
      <c r="Q162" s="164"/>
      <c r="R162" s="29"/>
      <c r="S162" s="29"/>
      <c r="T162" s="29"/>
      <c r="U162" s="29"/>
      <c r="V162" s="29"/>
      <c r="W162" s="29"/>
      <c r="X162" s="29"/>
      <c r="Y162" s="29"/>
      <c r="Z162" s="29"/>
      <c r="AA162" s="29"/>
      <c r="AB162" s="29"/>
      <c r="AC162" s="29"/>
      <c r="AD162" s="29"/>
      <c r="AE162" s="29"/>
      <c r="AF162" s="29"/>
      <c r="AG162" s="29"/>
      <c r="AH162" s="29"/>
      <c r="AI162" s="29"/>
      <c r="AJ162" s="29"/>
      <c r="AK162" s="29"/>
      <c r="AL162" s="29"/>
      <c r="AM162" s="29"/>
      <c r="AN162" s="29"/>
      <c r="AO162" s="29"/>
      <c r="AP162" s="29"/>
      <c r="AQ162" s="29"/>
      <c r="AR162" s="29"/>
      <c r="AS162" s="29"/>
      <c r="AT162" s="29"/>
      <c r="AU162" s="29"/>
      <c r="AV162" s="29"/>
      <c r="AW162" s="29"/>
      <c r="AX162" s="29"/>
      <c r="AY162" s="29"/>
      <c r="AZ162" s="29"/>
      <c r="BA162" s="29"/>
      <c r="BB162" s="29"/>
      <c r="BC162" s="29"/>
      <c r="BD162" s="29"/>
      <c r="BE162" s="29"/>
      <c r="BF162" s="29"/>
      <c r="BG162" s="29"/>
      <c r="BH162" s="29"/>
      <c r="BI162" s="29"/>
      <c r="BJ162" s="29"/>
      <c r="BK162" s="29"/>
      <c r="BL162" s="29"/>
      <c r="BM162" s="29"/>
      <c r="BN162" s="29"/>
      <c r="BO162" s="29"/>
      <c r="BP162" s="29"/>
      <c r="BQ162" s="29"/>
      <c r="BR162" s="29"/>
      <c r="BS162" s="29"/>
      <c r="BT162" s="29"/>
      <c r="BU162" s="29"/>
      <c r="BV162" s="29"/>
      <c r="BW162" s="29"/>
      <c r="BX162" s="29"/>
      <c r="BY162" s="29"/>
      <c r="BZ162" s="29"/>
      <c r="CA162" s="29"/>
      <c r="CB162" s="29"/>
      <c r="CC162" s="29"/>
      <c r="CD162" s="29"/>
      <c r="CE162" s="29"/>
      <c r="CF162" s="29"/>
      <c r="CG162" s="29"/>
      <c r="CH162" s="29"/>
      <c r="CI162" s="29"/>
      <c r="CJ162" s="29"/>
      <c r="CK162" s="29"/>
      <c r="CL162" s="29"/>
      <c r="CM162" s="29"/>
      <c r="CN162" s="29"/>
      <c r="CO162" s="29"/>
      <c r="CP162" s="29"/>
      <c r="CQ162" s="29"/>
      <c r="CR162" s="29"/>
      <c r="CS162" s="29"/>
      <c r="CT162" s="29"/>
      <c r="CU162" s="29"/>
      <c r="CV162" s="29"/>
      <c r="CW162" s="29"/>
      <c r="CX162" s="29"/>
      <c r="CY162" s="29"/>
      <c r="CZ162" s="29"/>
      <c r="DA162" s="29"/>
      <c r="DB162" s="29"/>
      <c r="DC162" s="29"/>
      <c r="DD162" s="29"/>
      <c r="DE162" s="29"/>
      <c r="DF162" s="29"/>
      <c r="DG162" s="29"/>
      <c r="DH162" s="29"/>
      <c r="DI162" s="29"/>
      <c r="DJ162" s="29"/>
      <c r="DK162" s="29"/>
      <c r="DL162" s="29"/>
      <c r="DM162" s="29"/>
      <c r="DN162" s="29"/>
      <c r="DO162" s="29"/>
      <c r="DP162" s="29"/>
      <c r="DQ162" s="29"/>
      <c r="DR162" s="29"/>
      <c r="DS162" s="29"/>
      <c r="DT162" s="29"/>
      <c r="DU162" s="29"/>
      <c r="DV162" s="29"/>
      <c r="DW162" s="29"/>
      <c r="DX162" s="29"/>
      <c r="DY162" s="29"/>
      <c r="DZ162" s="29"/>
      <c r="EA162" s="29"/>
      <c r="EB162" s="29"/>
      <c r="EC162" s="29"/>
      <c r="ED162" s="29"/>
      <c r="EE162" s="29"/>
      <c r="EF162" s="29"/>
      <c r="EG162" s="29"/>
      <c r="EH162" s="29"/>
      <c r="EI162" s="29"/>
      <c r="EJ162" s="29"/>
      <c r="EK162" s="29"/>
      <c r="EL162" s="29"/>
      <c r="EM162" s="29"/>
      <c r="EN162" s="29"/>
      <c r="EO162" s="29"/>
      <c r="EP162" s="29"/>
      <c r="EQ162" s="29"/>
      <c r="ER162" s="29"/>
      <c r="ES162" s="29"/>
      <c r="ET162" s="29"/>
      <c r="EU162" s="29"/>
      <c r="EV162" s="29"/>
      <c r="EW162" s="29"/>
      <c r="EX162" s="29"/>
      <c r="EY162" s="29"/>
      <c r="EZ162" s="29"/>
      <c r="FA162" s="29"/>
      <c r="FB162" s="29"/>
      <c r="FC162" s="29"/>
      <c r="FD162" s="29"/>
      <c r="FE162" s="29"/>
      <c r="FF162" s="29"/>
      <c r="FG162" s="29"/>
      <c r="FH162" s="29"/>
      <c r="FI162" s="29"/>
      <c r="FJ162" s="29"/>
      <c r="FK162" s="29"/>
      <c r="FL162" s="29"/>
      <c r="FM162" s="29"/>
      <c r="FN162" s="29"/>
      <c r="FO162" s="29"/>
      <c r="FP162" s="29"/>
      <c r="FQ162" s="29"/>
      <c r="FR162" s="29"/>
      <c r="FS162" s="29"/>
      <c r="FT162" s="29"/>
      <c r="FU162" s="29"/>
      <c r="FV162" s="29"/>
      <c r="FW162" s="29"/>
      <c r="FX162" s="29"/>
      <c r="FY162" s="29"/>
      <c r="FZ162" s="29"/>
      <c r="GA162" s="29"/>
      <c r="GB162" s="29"/>
      <c r="GC162" s="29"/>
      <c r="GD162" s="29"/>
      <c r="GE162" s="29"/>
      <c r="GF162" s="29"/>
      <c r="GG162" s="29"/>
      <c r="GH162" s="29"/>
      <c r="GI162" s="29"/>
      <c r="GJ162" s="29"/>
      <c r="GK162" s="29"/>
      <c r="GL162" s="29"/>
      <c r="GM162" s="29"/>
      <c r="GN162" s="29"/>
      <c r="GO162" s="29"/>
      <c r="GP162" s="29"/>
      <c r="GQ162" s="29"/>
      <c r="GR162" s="29"/>
      <c r="GS162" s="29"/>
      <c r="GT162" s="29"/>
      <c r="GU162" s="29"/>
      <c r="GV162" s="29"/>
      <c r="GW162" s="29"/>
      <c r="GX162" s="29"/>
      <c r="GY162" s="29"/>
      <c r="GZ162" s="29"/>
      <c r="HA162" s="29"/>
      <c r="HB162" s="29"/>
      <c r="HC162" s="29"/>
      <c r="HD162" s="29"/>
      <c r="HE162" s="29"/>
      <c r="HF162" s="29"/>
      <c r="HG162" s="29"/>
      <c r="HH162" s="29"/>
      <c r="HI162" s="29"/>
      <c r="HJ162" s="29"/>
      <c r="HK162" s="29"/>
      <c r="HL162" s="29"/>
      <c r="HM162" s="29"/>
      <c r="HN162" s="29"/>
      <c r="HO162" s="29"/>
      <c r="HP162" s="29"/>
      <c r="HQ162" s="29"/>
      <c r="HR162" s="29"/>
      <c r="HS162" s="29"/>
      <c r="HT162" s="29"/>
      <c r="HU162" s="29"/>
      <c r="HV162" s="29"/>
      <c r="HW162" s="29"/>
      <c r="HX162" s="29"/>
      <c r="HY162" s="29"/>
      <c r="HZ162" s="29"/>
      <c r="IA162" s="29"/>
      <c r="IB162" s="29"/>
      <c r="IC162" s="29"/>
      <c r="ID162" s="29"/>
      <c r="IE162" s="29"/>
      <c r="IF162" s="29"/>
      <c r="IG162" s="29"/>
      <c r="IH162" s="29"/>
      <c r="II162" s="29"/>
      <c r="IJ162" s="29"/>
      <c r="IK162" s="29"/>
      <c r="IL162" s="29"/>
      <c r="IM162" s="29"/>
      <c r="IN162" s="29"/>
      <c r="IO162" s="29"/>
      <c r="IP162" s="29"/>
      <c r="IQ162" s="29"/>
      <c r="IR162" s="29"/>
      <c r="IS162" s="29"/>
      <c r="IT162" s="29"/>
      <c r="IU162" s="29"/>
      <c r="IV162" s="29"/>
      <c r="IW162" s="29"/>
      <c r="IX162" s="29"/>
      <c r="IY162" s="29"/>
      <c r="IZ162" s="29"/>
      <c r="JA162" s="29"/>
      <c r="JB162" s="29"/>
      <c r="JC162" s="29"/>
      <c r="JD162" s="29"/>
      <c r="JE162" s="29"/>
      <c r="JF162" s="29"/>
      <c r="JG162" s="29"/>
      <c r="JH162" s="29"/>
      <c r="JI162" s="29"/>
      <c r="JJ162" s="29"/>
      <c r="JK162" s="29"/>
      <c r="JL162" s="29"/>
      <c r="JM162" s="29"/>
      <c r="JN162" s="29"/>
      <c r="JO162" s="29"/>
      <c r="JP162" s="29"/>
      <c r="JQ162" s="29"/>
      <c r="JR162" s="29"/>
      <c r="JS162" s="29"/>
      <c r="JT162" s="29"/>
      <c r="JU162" s="29"/>
      <c r="JV162" s="29"/>
      <c r="JW162" s="29"/>
      <c r="JX162" s="29"/>
      <c r="JY162" s="29"/>
      <c r="JZ162" s="29"/>
      <c r="KA162" s="29"/>
      <c r="KB162" s="29"/>
      <c r="KC162" s="29"/>
      <c r="KD162" s="29"/>
      <c r="KE162" s="29"/>
      <c r="KF162" s="29"/>
      <c r="KG162" s="29"/>
      <c r="KH162" s="29"/>
      <c r="KI162" s="29"/>
      <c r="KJ162" s="29"/>
      <c r="KK162" s="29"/>
      <c r="KL162" s="29"/>
      <c r="KM162" s="29"/>
      <c r="KN162" s="29"/>
      <c r="KO162" s="29"/>
      <c r="KP162" s="29"/>
      <c r="KQ162" s="29"/>
      <c r="KR162" s="29"/>
      <c r="KS162" s="29"/>
      <c r="KT162" s="29"/>
      <c r="KU162" s="29"/>
      <c r="KV162" s="29"/>
      <c r="KW162" s="29"/>
      <c r="KX162" s="29"/>
      <c r="KY162" s="29"/>
      <c r="KZ162" s="29"/>
      <c r="LA162" s="29"/>
      <c r="LB162" s="29"/>
      <c r="LC162" s="29"/>
      <c r="LD162" s="29"/>
      <c r="LE162" s="29"/>
      <c r="LF162" s="29"/>
      <c r="LG162" s="29"/>
      <c r="LH162" s="29"/>
      <c r="LI162" s="29"/>
      <c r="LJ162" s="29"/>
      <c r="LK162" s="29"/>
      <c r="LL162" s="29"/>
      <c r="LM162" s="29"/>
      <c r="LN162" s="29"/>
      <c r="LO162" s="29"/>
      <c r="LP162" s="29"/>
      <c r="LQ162" s="29"/>
      <c r="LR162" s="29"/>
      <c r="LS162" s="29"/>
      <c r="LT162" s="29"/>
      <c r="LU162" s="29"/>
      <c r="LV162" s="29"/>
      <c r="LW162" s="29"/>
      <c r="LX162" s="29"/>
      <c r="LY162" s="29"/>
      <c r="LZ162" s="29"/>
      <c r="MA162" s="29"/>
      <c r="MB162" s="29"/>
      <c r="MC162" s="29"/>
      <c r="MD162" s="29"/>
      <c r="ME162" s="29"/>
      <c r="MF162" s="29"/>
      <c r="MG162" s="29"/>
      <c r="MH162" s="29"/>
      <c r="MI162" s="29"/>
      <c r="MJ162" s="29"/>
      <c r="MK162" s="29"/>
      <c r="ML162" s="29"/>
      <c r="MM162" s="29"/>
      <c r="MN162" s="29"/>
      <c r="MO162" s="29"/>
      <c r="MP162" s="29"/>
      <c r="MQ162" s="29"/>
      <c r="MR162" s="29"/>
      <c r="MS162" s="29"/>
      <c r="MT162" s="29"/>
      <c r="MU162" s="29"/>
      <c r="MV162" s="29"/>
      <c r="MW162" s="29"/>
      <c r="MX162" s="29"/>
      <c r="MY162" s="29"/>
      <c r="MZ162" s="29"/>
      <c r="NA162" s="29"/>
      <c r="NB162" s="29"/>
      <c r="NC162" s="29"/>
      <c r="ND162" s="29"/>
      <c r="NE162" s="29"/>
      <c r="NF162" s="29"/>
      <c r="NG162" s="29"/>
      <c r="NH162" s="29"/>
      <c r="NI162" s="29"/>
      <c r="NJ162" s="29"/>
      <c r="NK162" s="29"/>
      <c r="NL162" s="29"/>
      <c r="NM162" s="29"/>
      <c r="NN162" s="29"/>
      <c r="NO162" s="29"/>
      <c r="NP162" s="29"/>
      <c r="NQ162" s="29"/>
      <c r="NR162" s="29"/>
      <c r="NS162" s="29"/>
      <c r="NT162" s="29"/>
      <c r="NU162" s="29"/>
      <c r="NV162" s="29"/>
      <c r="NW162" s="29"/>
      <c r="NX162" s="29"/>
      <c r="NY162" s="29"/>
      <c r="NZ162" s="29"/>
      <c r="OA162" s="29"/>
      <c r="OB162" s="29"/>
      <c r="OC162" s="29"/>
      <c r="OD162" s="29"/>
      <c r="OE162" s="29"/>
      <c r="OF162" s="29"/>
      <c r="OG162" s="29"/>
      <c r="OH162" s="29"/>
      <c r="OI162" s="29"/>
      <c r="OJ162" s="29"/>
      <c r="OK162" s="29"/>
      <c r="OL162" s="29"/>
      <c r="OM162" s="29"/>
      <c r="ON162" s="29"/>
      <c r="OO162" s="29"/>
      <c r="OP162" s="29"/>
      <c r="OQ162" s="29"/>
      <c r="OR162" s="29"/>
      <c r="OS162" s="29"/>
      <c r="OT162" s="29"/>
      <c r="OU162" s="29"/>
      <c r="OV162" s="29"/>
      <c r="OW162" s="29"/>
      <c r="OX162" s="29"/>
      <c r="OY162" s="29"/>
      <c r="OZ162" s="29"/>
      <c r="PA162" s="29"/>
      <c r="PB162" s="29"/>
      <c r="PC162" s="29"/>
      <c r="PD162" s="29"/>
      <c r="PE162" s="29"/>
      <c r="PF162" s="29"/>
      <c r="PG162" s="29"/>
      <c r="PH162" s="29"/>
      <c r="PI162" s="29"/>
      <c r="PJ162" s="29"/>
      <c r="PK162" s="29"/>
      <c r="PL162" s="29"/>
      <c r="PM162" s="29"/>
      <c r="PN162" s="29"/>
      <c r="PO162" s="29"/>
      <c r="PP162" s="29"/>
      <c r="PQ162" s="29"/>
      <c r="PR162" s="29"/>
      <c r="PS162" s="29"/>
      <c r="PT162" s="29"/>
      <c r="PU162" s="29"/>
      <c r="PV162" s="29"/>
      <c r="PW162" s="29"/>
      <c r="PX162" s="29"/>
      <c r="PY162" s="29"/>
      <c r="PZ162" s="29"/>
      <c r="QA162" s="29"/>
      <c r="QB162" s="29"/>
      <c r="QC162" s="29"/>
      <c r="QD162" s="29"/>
      <c r="QE162" s="29"/>
      <c r="QF162" s="29"/>
      <c r="QG162" s="29"/>
      <c r="QH162" s="29"/>
      <c r="QI162" s="29"/>
      <c r="QJ162" s="29"/>
      <c r="QK162" s="29"/>
      <c r="QL162" s="29"/>
      <c r="QM162" s="29"/>
      <c r="QN162" s="29"/>
      <c r="QO162" s="29"/>
      <c r="QP162" s="29"/>
      <c r="QQ162" s="29"/>
      <c r="QR162" s="29"/>
      <c r="QS162" s="29"/>
      <c r="QT162" s="29"/>
      <c r="QU162" s="29"/>
      <c r="QV162" s="29"/>
      <c r="QW162" s="29"/>
      <c r="QX162" s="29"/>
      <c r="QY162" s="29"/>
      <c r="QZ162" s="29"/>
      <c r="RA162" s="29"/>
      <c r="RB162" s="29"/>
      <c r="RC162" s="29"/>
      <c r="RD162" s="29"/>
      <c r="RE162" s="29"/>
      <c r="RF162" s="29"/>
      <c r="RG162" s="29"/>
      <c r="RH162" s="29"/>
      <c r="RI162" s="29"/>
    </row>
    <row r="163" spans="1:480" s="30" customFormat="1" ht="65.25" customHeight="1" x14ac:dyDescent="0.25">
      <c r="A163" s="204" t="s">
        <v>50</v>
      </c>
      <c r="B163" s="204" t="s">
        <v>57</v>
      </c>
      <c r="C163" s="204" t="s">
        <v>19</v>
      </c>
      <c r="D163" s="26" t="s">
        <v>293</v>
      </c>
      <c r="E163" s="214" t="s">
        <v>26</v>
      </c>
      <c r="F163" s="204" t="s">
        <v>27</v>
      </c>
      <c r="G163" s="240"/>
      <c r="H163" s="226">
        <v>45627</v>
      </c>
      <c r="I163" s="204">
        <v>0</v>
      </c>
      <c r="J163" s="204">
        <v>0</v>
      </c>
      <c r="K163" s="74">
        <v>349.05</v>
      </c>
      <c r="L163" s="28">
        <v>0</v>
      </c>
      <c r="M163" s="28">
        <v>0</v>
      </c>
      <c r="N163" s="102"/>
      <c r="O163" s="102"/>
      <c r="P163" s="102"/>
      <c r="Q163" s="164"/>
      <c r="R163" s="29"/>
      <c r="S163" s="29"/>
      <c r="T163" s="29"/>
      <c r="U163" s="29"/>
      <c r="V163" s="29"/>
      <c r="W163" s="29"/>
      <c r="X163" s="29"/>
      <c r="Y163" s="29"/>
      <c r="Z163" s="29"/>
      <c r="AA163" s="29"/>
      <c r="AB163" s="29"/>
      <c r="AC163" s="29"/>
      <c r="AD163" s="29"/>
      <c r="AE163" s="29"/>
      <c r="AF163" s="29"/>
      <c r="AG163" s="29"/>
      <c r="AH163" s="29"/>
      <c r="AI163" s="29"/>
      <c r="AJ163" s="29"/>
      <c r="AK163" s="29"/>
      <c r="AL163" s="29"/>
      <c r="AM163" s="29"/>
      <c r="AN163" s="29"/>
      <c r="AO163" s="29"/>
      <c r="AP163" s="29"/>
      <c r="AQ163" s="29"/>
      <c r="AR163" s="29"/>
      <c r="AS163" s="29"/>
      <c r="AT163" s="29"/>
      <c r="AU163" s="29"/>
      <c r="AV163" s="29"/>
      <c r="AW163" s="29"/>
      <c r="AX163" s="29"/>
      <c r="AY163" s="29"/>
      <c r="AZ163" s="29"/>
      <c r="BA163" s="29"/>
      <c r="BB163" s="29"/>
      <c r="BC163" s="29"/>
      <c r="BD163" s="29"/>
      <c r="BE163" s="29"/>
      <c r="BF163" s="29"/>
      <c r="BG163" s="29"/>
      <c r="BH163" s="29"/>
      <c r="BI163" s="29"/>
      <c r="BJ163" s="29"/>
      <c r="BK163" s="29"/>
      <c r="BL163" s="29"/>
      <c r="BM163" s="29"/>
      <c r="BN163" s="29"/>
      <c r="BO163" s="29"/>
      <c r="BP163" s="29"/>
      <c r="BQ163" s="29"/>
      <c r="BR163" s="29"/>
      <c r="BS163" s="29"/>
      <c r="BT163" s="29"/>
      <c r="BU163" s="29"/>
      <c r="BV163" s="29"/>
      <c r="BW163" s="29"/>
      <c r="BX163" s="29"/>
      <c r="BY163" s="29"/>
      <c r="BZ163" s="29"/>
      <c r="CA163" s="29"/>
      <c r="CB163" s="29"/>
      <c r="CC163" s="29"/>
      <c r="CD163" s="29"/>
      <c r="CE163" s="29"/>
      <c r="CF163" s="29"/>
      <c r="CG163" s="29"/>
      <c r="CH163" s="29"/>
      <c r="CI163" s="29"/>
      <c r="CJ163" s="29"/>
      <c r="CK163" s="29"/>
      <c r="CL163" s="29"/>
      <c r="CM163" s="29"/>
      <c r="CN163" s="29"/>
      <c r="CO163" s="29"/>
      <c r="CP163" s="29"/>
      <c r="CQ163" s="29"/>
      <c r="CR163" s="29"/>
      <c r="CS163" s="29"/>
      <c r="CT163" s="29"/>
      <c r="CU163" s="29"/>
      <c r="CV163" s="29"/>
      <c r="CW163" s="29"/>
      <c r="CX163" s="29"/>
      <c r="CY163" s="29"/>
      <c r="CZ163" s="29"/>
      <c r="DA163" s="29"/>
      <c r="DB163" s="29"/>
      <c r="DC163" s="29"/>
      <c r="DD163" s="29"/>
      <c r="DE163" s="29"/>
      <c r="DF163" s="29"/>
      <c r="DG163" s="29"/>
      <c r="DH163" s="29"/>
      <c r="DI163" s="29"/>
      <c r="DJ163" s="29"/>
      <c r="DK163" s="29"/>
      <c r="DL163" s="29"/>
      <c r="DM163" s="29"/>
      <c r="DN163" s="29"/>
      <c r="DO163" s="29"/>
      <c r="DP163" s="29"/>
      <c r="DQ163" s="29"/>
      <c r="DR163" s="29"/>
      <c r="DS163" s="29"/>
      <c r="DT163" s="29"/>
      <c r="DU163" s="29"/>
      <c r="DV163" s="29"/>
      <c r="DW163" s="29"/>
      <c r="DX163" s="29"/>
      <c r="DY163" s="29"/>
      <c r="DZ163" s="29"/>
      <c r="EA163" s="29"/>
      <c r="EB163" s="29"/>
      <c r="EC163" s="29"/>
      <c r="ED163" s="29"/>
      <c r="EE163" s="29"/>
      <c r="EF163" s="29"/>
      <c r="EG163" s="29"/>
      <c r="EH163" s="29"/>
      <c r="EI163" s="29"/>
      <c r="EJ163" s="29"/>
      <c r="EK163" s="29"/>
      <c r="EL163" s="29"/>
      <c r="EM163" s="29"/>
      <c r="EN163" s="29"/>
      <c r="EO163" s="29"/>
      <c r="EP163" s="29"/>
      <c r="EQ163" s="29"/>
      <c r="ER163" s="29"/>
      <c r="ES163" s="29"/>
      <c r="ET163" s="29"/>
      <c r="EU163" s="29"/>
      <c r="EV163" s="29"/>
      <c r="EW163" s="29"/>
      <c r="EX163" s="29"/>
      <c r="EY163" s="29"/>
      <c r="EZ163" s="29"/>
      <c r="FA163" s="29"/>
      <c r="FB163" s="29"/>
      <c r="FC163" s="29"/>
      <c r="FD163" s="29"/>
      <c r="FE163" s="29"/>
      <c r="FF163" s="29"/>
      <c r="FG163" s="29"/>
      <c r="FH163" s="29"/>
      <c r="FI163" s="29"/>
      <c r="FJ163" s="29"/>
      <c r="FK163" s="29"/>
      <c r="FL163" s="29"/>
      <c r="FM163" s="29"/>
      <c r="FN163" s="29"/>
      <c r="FO163" s="29"/>
      <c r="FP163" s="29"/>
      <c r="FQ163" s="29"/>
      <c r="FR163" s="29"/>
      <c r="FS163" s="29"/>
      <c r="FT163" s="29"/>
      <c r="FU163" s="29"/>
      <c r="FV163" s="29"/>
      <c r="FW163" s="29"/>
      <c r="FX163" s="29"/>
      <c r="FY163" s="29"/>
      <c r="FZ163" s="29"/>
      <c r="GA163" s="29"/>
      <c r="GB163" s="29"/>
      <c r="GC163" s="29"/>
      <c r="GD163" s="29"/>
      <c r="GE163" s="29"/>
      <c r="GF163" s="29"/>
      <c r="GG163" s="29"/>
      <c r="GH163" s="29"/>
      <c r="GI163" s="29"/>
      <c r="GJ163" s="29"/>
      <c r="GK163" s="29"/>
      <c r="GL163" s="29"/>
      <c r="GM163" s="29"/>
      <c r="GN163" s="29"/>
      <c r="GO163" s="29"/>
      <c r="GP163" s="29"/>
      <c r="GQ163" s="29"/>
      <c r="GR163" s="29"/>
      <c r="GS163" s="29"/>
      <c r="GT163" s="29"/>
      <c r="GU163" s="29"/>
      <c r="GV163" s="29"/>
      <c r="GW163" s="29"/>
      <c r="GX163" s="29"/>
      <c r="GY163" s="29"/>
      <c r="GZ163" s="29"/>
      <c r="HA163" s="29"/>
      <c r="HB163" s="29"/>
      <c r="HC163" s="29"/>
      <c r="HD163" s="29"/>
      <c r="HE163" s="29"/>
      <c r="HF163" s="29"/>
      <c r="HG163" s="29"/>
      <c r="HH163" s="29"/>
      <c r="HI163" s="29"/>
      <c r="HJ163" s="29"/>
      <c r="HK163" s="29"/>
      <c r="HL163" s="29"/>
      <c r="HM163" s="29"/>
      <c r="HN163" s="29"/>
      <c r="HO163" s="29"/>
      <c r="HP163" s="29"/>
      <c r="HQ163" s="29"/>
      <c r="HR163" s="29"/>
      <c r="HS163" s="29"/>
      <c r="HT163" s="29"/>
      <c r="HU163" s="29"/>
      <c r="HV163" s="29"/>
      <c r="HW163" s="29"/>
      <c r="HX163" s="29"/>
      <c r="HY163" s="29"/>
      <c r="HZ163" s="29"/>
      <c r="IA163" s="29"/>
      <c r="IB163" s="29"/>
      <c r="IC163" s="29"/>
      <c r="ID163" s="29"/>
      <c r="IE163" s="29"/>
      <c r="IF163" s="29"/>
      <c r="IG163" s="29"/>
      <c r="IH163" s="29"/>
      <c r="II163" s="29"/>
      <c r="IJ163" s="29"/>
      <c r="IK163" s="29"/>
      <c r="IL163" s="29"/>
      <c r="IM163" s="29"/>
      <c r="IN163" s="29"/>
      <c r="IO163" s="29"/>
      <c r="IP163" s="29"/>
      <c r="IQ163" s="29"/>
      <c r="IR163" s="29"/>
      <c r="IS163" s="29"/>
      <c r="IT163" s="29"/>
      <c r="IU163" s="29"/>
      <c r="IV163" s="29"/>
      <c r="IW163" s="29"/>
      <c r="IX163" s="29"/>
      <c r="IY163" s="29"/>
      <c r="IZ163" s="29"/>
      <c r="JA163" s="29"/>
      <c r="JB163" s="29"/>
      <c r="JC163" s="29"/>
      <c r="JD163" s="29"/>
      <c r="JE163" s="29"/>
      <c r="JF163" s="29"/>
      <c r="JG163" s="29"/>
      <c r="JH163" s="29"/>
      <c r="JI163" s="29"/>
      <c r="JJ163" s="29"/>
      <c r="JK163" s="29"/>
      <c r="JL163" s="29"/>
      <c r="JM163" s="29"/>
      <c r="JN163" s="29"/>
      <c r="JO163" s="29"/>
      <c r="JP163" s="29"/>
      <c r="JQ163" s="29"/>
      <c r="JR163" s="29"/>
      <c r="JS163" s="29"/>
      <c r="JT163" s="29"/>
      <c r="JU163" s="29"/>
      <c r="JV163" s="29"/>
      <c r="JW163" s="29"/>
      <c r="JX163" s="29"/>
      <c r="JY163" s="29"/>
      <c r="JZ163" s="29"/>
      <c r="KA163" s="29"/>
      <c r="KB163" s="29"/>
      <c r="KC163" s="29"/>
      <c r="KD163" s="29"/>
      <c r="KE163" s="29"/>
      <c r="KF163" s="29"/>
      <c r="KG163" s="29"/>
      <c r="KH163" s="29"/>
      <c r="KI163" s="29"/>
      <c r="KJ163" s="29"/>
      <c r="KK163" s="29"/>
      <c r="KL163" s="29"/>
      <c r="KM163" s="29"/>
      <c r="KN163" s="29"/>
      <c r="KO163" s="29"/>
      <c r="KP163" s="29"/>
      <c r="KQ163" s="29"/>
      <c r="KR163" s="29"/>
      <c r="KS163" s="29"/>
      <c r="KT163" s="29"/>
      <c r="KU163" s="29"/>
      <c r="KV163" s="29"/>
      <c r="KW163" s="29"/>
      <c r="KX163" s="29"/>
      <c r="KY163" s="29"/>
      <c r="KZ163" s="29"/>
      <c r="LA163" s="29"/>
      <c r="LB163" s="29"/>
      <c r="LC163" s="29"/>
      <c r="LD163" s="29"/>
      <c r="LE163" s="29"/>
      <c r="LF163" s="29"/>
      <c r="LG163" s="29"/>
      <c r="LH163" s="29"/>
      <c r="LI163" s="29"/>
      <c r="LJ163" s="29"/>
      <c r="LK163" s="29"/>
      <c r="LL163" s="29"/>
      <c r="LM163" s="29"/>
      <c r="LN163" s="29"/>
      <c r="LO163" s="29"/>
      <c r="LP163" s="29"/>
      <c r="LQ163" s="29"/>
      <c r="LR163" s="29"/>
      <c r="LS163" s="29"/>
      <c r="LT163" s="29"/>
      <c r="LU163" s="29"/>
      <c r="LV163" s="29"/>
      <c r="LW163" s="29"/>
      <c r="LX163" s="29"/>
      <c r="LY163" s="29"/>
      <c r="LZ163" s="29"/>
      <c r="MA163" s="29"/>
      <c r="MB163" s="29"/>
      <c r="MC163" s="29"/>
      <c r="MD163" s="29"/>
      <c r="ME163" s="29"/>
      <c r="MF163" s="29"/>
      <c r="MG163" s="29"/>
      <c r="MH163" s="29"/>
      <c r="MI163" s="29"/>
      <c r="MJ163" s="29"/>
      <c r="MK163" s="29"/>
      <c r="ML163" s="29"/>
      <c r="MM163" s="29"/>
      <c r="MN163" s="29"/>
      <c r="MO163" s="29"/>
      <c r="MP163" s="29"/>
      <c r="MQ163" s="29"/>
      <c r="MR163" s="29"/>
      <c r="MS163" s="29"/>
      <c r="MT163" s="29"/>
      <c r="MU163" s="29"/>
      <c r="MV163" s="29"/>
      <c r="MW163" s="29"/>
      <c r="MX163" s="29"/>
      <c r="MY163" s="29"/>
      <c r="MZ163" s="29"/>
      <c r="NA163" s="29"/>
      <c r="NB163" s="29"/>
      <c r="NC163" s="29"/>
      <c r="ND163" s="29"/>
      <c r="NE163" s="29"/>
      <c r="NF163" s="29"/>
      <c r="NG163" s="29"/>
      <c r="NH163" s="29"/>
      <c r="NI163" s="29"/>
      <c r="NJ163" s="29"/>
      <c r="NK163" s="29"/>
      <c r="NL163" s="29"/>
      <c r="NM163" s="29"/>
      <c r="NN163" s="29"/>
      <c r="NO163" s="29"/>
      <c r="NP163" s="29"/>
      <c r="NQ163" s="29"/>
      <c r="NR163" s="29"/>
      <c r="NS163" s="29"/>
      <c r="NT163" s="29"/>
      <c r="NU163" s="29"/>
      <c r="NV163" s="29"/>
      <c r="NW163" s="29"/>
      <c r="NX163" s="29"/>
      <c r="NY163" s="29"/>
      <c r="NZ163" s="29"/>
      <c r="OA163" s="29"/>
      <c r="OB163" s="29"/>
      <c r="OC163" s="29"/>
      <c r="OD163" s="29"/>
      <c r="OE163" s="29"/>
      <c r="OF163" s="29"/>
      <c r="OG163" s="29"/>
      <c r="OH163" s="29"/>
      <c r="OI163" s="29"/>
      <c r="OJ163" s="29"/>
      <c r="OK163" s="29"/>
      <c r="OL163" s="29"/>
      <c r="OM163" s="29"/>
      <c r="ON163" s="29"/>
      <c r="OO163" s="29"/>
      <c r="OP163" s="29"/>
      <c r="OQ163" s="29"/>
      <c r="OR163" s="29"/>
      <c r="OS163" s="29"/>
      <c r="OT163" s="29"/>
      <c r="OU163" s="29"/>
      <c r="OV163" s="29"/>
      <c r="OW163" s="29"/>
      <c r="OX163" s="29"/>
      <c r="OY163" s="29"/>
      <c r="OZ163" s="29"/>
      <c r="PA163" s="29"/>
      <c r="PB163" s="29"/>
      <c r="PC163" s="29"/>
      <c r="PD163" s="29"/>
      <c r="PE163" s="29"/>
      <c r="PF163" s="29"/>
      <c r="PG163" s="29"/>
      <c r="PH163" s="29"/>
      <c r="PI163" s="29"/>
      <c r="PJ163" s="29"/>
      <c r="PK163" s="29"/>
      <c r="PL163" s="29"/>
      <c r="PM163" s="29"/>
      <c r="PN163" s="29"/>
      <c r="PO163" s="29"/>
      <c r="PP163" s="29"/>
      <c r="PQ163" s="29"/>
      <c r="PR163" s="29"/>
      <c r="PS163" s="29"/>
      <c r="PT163" s="29"/>
      <c r="PU163" s="29"/>
      <c r="PV163" s="29"/>
      <c r="PW163" s="29"/>
      <c r="PX163" s="29"/>
      <c r="PY163" s="29"/>
      <c r="PZ163" s="29"/>
      <c r="QA163" s="29"/>
      <c r="QB163" s="29"/>
      <c r="QC163" s="29"/>
      <c r="QD163" s="29"/>
      <c r="QE163" s="29"/>
      <c r="QF163" s="29"/>
      <c r="QG163" s="29"/>
      <c r="QH163" s="29"/>
      <c r="QI163" s="29"/>
      <c r="QJ163" s="29"/>
      <c r="QK163" s="29"/>
      <c r="QL163" s="29"/>
      <c r="QM163" s="29"/>
      <c r="QN163" s="29"/>
      <c r="QO163" s="29"/>
      <c r="QP163" s="29"/>
      <c r="QQ163" s="29"/>
      <c r="QR163" s="29"/>
      <c r="QS163" s="29"/>
      <c r="QT163" s="29"/>
      <c r="QU163" s="29"/>
      <c r="QV163" s="29"/>
      <c r="QW163" s="29"/>
      <c r="QX163" s="29"/>
      <c r="QY163" s="29"/>
      <c r="QZ163" s="29"/>
      <c r="RA163" s="29"/>
      <c r="RB163" s="29"/>
      <c r="RC163" s="29"/>
      <c r="RD163" s="29"/>
      <c r="RE163" s="29"/>
      <c r="RF163" s="29"/>
      <c r="RG163" s="29"/>
      <c r="RH163" s="29"/>
      <c r="RI163" s="29"/>
    </row>
    <row r="164" spans="1:480" s="30" customFormat="1" ht="141" customHeight="1" x14ac:dyDescent="0.25">
      <c r="A164" s="34" t="s">
        <v>50</v>
      </c>
      <c r="B164" s="34" t="s">
        <v>57</v>
      </c>
      <c r="C164" s="34" t="s">
        <v>19</v>
      </c>
      <c r="D164" s="26" t="s">
        <v>220</v>
      </c>
      <c r="E164" s="26" t="s">
        <v>26</v>
      </c>
      <c r="F164" s="25" t="s">
        <v>27</v>
      </c>
      <c r="G164" s="36">
        <v>1</v>
      </c>
      <c r="H164" s="76">
        <v>45630</v>
      </c>
      <c r="I164" s="27">
        <v>0</v>
      </c>
      <c r="J164" s="27">
        <v>0</v>
      </c>
      <c r="K164" s="28">
        <v>599</v>
      </c>
      <c r="L164" s="28">
        <v>0</v>
      </c>
      <c r="M164" s="28">
        <v>0</v>
      </c>
      <c r="N164" s="102"/>
      <c r="O164" s="102"/>
      <c r="P164" s="102"/>
      <c r="Q164" s="164"/>
      <c r="R164" s="29"/>
      <c r="S164" s="29"/>
      <c r="T164" s="29"/>
      <c r="U164" s="29"/>
      <c r="V164" s="29"/>
      <c r="W164" s="29"/>
      <c r="X164" s="29"/>
      <c r="Y164" s="29"/>
      <c r="Z164" s="29"/>
      <c r="AA164" s="29"/>
      <c r="AB164" s="29"/>
      <c r="AC164" s="29"/>
      <c r="AD164" s="29"/>
      <c r="AE164" s="29"/>
      <c r="AF164" s="29"/>
      <c r="AG164" s="29"/>
      <c r="AH164" s="29"/>
      <c r="AI164" s="29"/>
      <c r="AJ164" s="29"/>
      <c r="AK164" s="29"/>
      <c r="AL164" s="29"/>
      <c r="AM164" s="29"/>
      <c r="AN164" s="29"/>
      <c r="AO164" s="29"/>
      <c r="AP164" s="29"/>
      <c r="AQ164" s="29"/>
      <c r="AR164" s="29"/>
      <c r="AS164" s="29"/>
      <c r="AT164" s="29"/>
      <c r="AU164" s="29"/>
      <c r="AV164" s="29"/>
      <c r="AW164" s="29"/>
      <c r="AX164" s="29"/>
      <c r="AY164" s="29"/>
      <c r="AZ164" s="29"/>
      <c r="BA164" s="29"/>
      <c r="BB164" s="29"/>
      <c r="BC164" s="29"/>
      <c r="BD164" s="29"/>
      <c r="BE164" s="29"/>
      <c r="BF164" s="29"/>
      <c r="BG164" s="29"/>
      <c r="BH164" s="29"/>
      <c r="BI164" s="29"/>
      <c r="BJ164" s="29"/>
      <c r="BK164" s="29"/>
      <c r="BL164" s="29"/>
      <c r="BM164" s="29"/>
      <c r="BN164" s="29"/>
      <c r="BO164" s="29"/>
      <c r="BP164" s="29"/>
      <c r="BQ164" s="29"/>
      <c r="BR164" s="29"/>
      <c r="BS164" s="29"/>
      <c r="BT164" s="29"/>
      <c r="BU164" s="29"/>
      <c r="BV164" s="29"/>
      <c r="BW164" s="29"/>
      <c r="BX164" s="29"/>
      <c r="BY164" s="29"/>
      <c r="BZ164" s="29"/>
      <c r="CA164" s="29"/>
      <c r="CB164" s="29"/>
      <c r="CC164" s="29"/>
      <c r="CD164" s="29"/>
      <c r="CE164" s="29"/>
      <c r="CF164" s="29"/>
      <c r="CG164" s="29"/>
      <c r="CH164" s="29"/>
      <c r="CI164" s="29"/>
      <c r="CJ164" s="29"/>
      <c r="CK164" s="29"/>
      <c r="CL164" s="29"/>
      <c r="CM164" s="29"/>
      <c r="CN164" s="29"/>
      <c r="CO164" s="29"/>
      <c r="CP164" s="29"/>
      <c r="CQ164" s="29"/>
      <c r="CR164" s="29"/>
      <c r="CS164" s="29"/>
      <c r="CT164" s="29"/>
      <c r="CU164" s="29"/>
      <c r="CV164" s="29"/>
      <c r="CW164" s="29"/>
      <c r="CX164" s="29"/>
      <c r="CY164" s="29"/>
      <c r="CZ164" s="29"/>
      <c r="DA164" s="29"/>
      <c r="DB164" s="29"/>
      <c r="DC164" s="29"/>
      <c r="DD164" s="29"/>
      <c r="DE164" s="29"/>
      <c r="DF164" s="29"/>
      <c r="DG164" s="29"/>
      <c r="DH164" s="29"/>
      <c r="DI164" s="29"/>
      <c r="DJ164" s="29"/>
      <c r="DK164" s="29"/>
      <c r="DL164" s="29"/>
      <c r="DM164" s="29"/>
      <c r="DN164" s="29"/>
      <c r="DO164" s="29"/>
      <c r="DP164" s="29"/>
      <c r="DQ164" s="29"/>
      <c r="DR164" s="29"/>
      <c r="DS164" s="29"/>
      <c r="DT164" s="29"/>
      <c r="DU164" s="29"/>
      <c r="DV164" s="29"/>
      <c r="DW164" s="29"/>
      <c r="DX164" s="29"/>
      <c r="DY164" s="29"/>
      <c r="DZ164" s="29"/>
      <c r="EA164" s="29"/>
      <c r="EB164" s="29"/>
      <c r="EC164" s="29"/>
      <c r="ED164" s="29"/>
      <c r="EE164" s="29"/>
      <c r="EF164" s="29"/>
      <c r="EG164" s="29"/>
      <c r="EH164" s="29"/>
      <c r="EI164" s="29"/>
      <c r="EJ164" s="29"/>
      <c r="EK164" s="29"/>
      <c r="EL164" s="29"/>
      <c r="EM164" s="29"/>
      <c r="EN164" s="29"/>
      <c r="EO164" s="29"/>
      <c r="EP164" s="29"/>
      <c r="EQ164" s="29"/>
      <c r="ER164" s="29"/>
      <c r="ES164" s="29"/>
      <c r="ET164" s="29"/>
      <c r="EU164" s="29"/>
      <c r="EV164" s="29"/>
      <c r="EW164" s="29"/>
      <c r="EX164" s="29"/>
      <c r="EY164" s="29"/>
      <c r="EZ164" s="29"/>
      <c r="FA164" s="29"/>
      <c r="FB164" s="29"/>
      <c r="FC164" s="29"/>
      <c r="FD164" s="29"/>
      <c r="FE164" s="29"/>
      <c r="FF164" s="29"/>
      <c r="FG164" s="29"/>
      <c r="FH164" s="29"/>
      <c r="FI164" s="29"/>
      <c r="FJ164" s="29"/>
      <c r="FK164" s="29"/>
      <c r="FL164" s="29"/>
      <c r="FM164" s="29"/>
      <c r="FN164" s="29"/>
      <c r="FO164" s="29"/>
      <c r="FP164" s="29"/>
      <c r="FQ164" s="29"/>
      <c r="FR164" s="29"/>
      <c r="FS164" s="29"/>
      <c r="FT164" s="29"/>
      <c r="FU164" s="29"/>
      <c r="FV164" s="29"/>
      <c r="FW164" s="29"/>
      <c r="FX164" s="29"/>
      <c r="FY164" s="29"/>
      <c r="FZ164" s="29"/>
      <c r="GA164" s="29"/>
      <c r="GB164" s="29"/>
      <c r="GC164" s="29"/>
      <c r="GD164" s="29"/>
      <c r="GE164" s="29"/>
      <c r="GF164" s="29"/>
      <c r="GG164" s="29"/>
      <c r="GH164" s="29"/>
      <c r="GI164" s="29"/>
      <c r="GJ164" s="29"/>
      <c r="GK164" s="29"/>
      <c r="GL164" s="29"/>
      <c r="GM164" s="29"/>
      <c r="GN164" s="29"/>
      <c r="GO164" s="29"/>
      <c r="GP164" s="29"/>
      <c r="GQ164" s="29"/>
      <c r="GR164" s="29"/>
      <c r="GS164" s="29"/>
      <c r="GT164" s="29"/>
      <c r="GU164" s="29"/>
      <c r="GV164" s="29"/>
      <c r="GW164" s="29"/>
      <c r="GX164" s="29"/>
      <c r="GY164" s="29"/>
      <c r="GZ164" s="29"/>
      <c r="HA164" s="29"/>
      <c r="HB164" s="29"/>
      <c r="HC164" s="29"/>
      <c r="HD164" s="29"/>
      <c r="HE164" s="29"/>
      <c r="HF164" s="29"/>
      <c r="HG164" s="29"/>
      <c r="HH164" s="29"/>
      <c r="HI164" s="29"/>
      <c r="HJ164" s="29"/>
      <c r="HK164" s="29"/>
      <c r="HL164" s="29"/>
      <c r="HM164" s="29"/>
      <c r="HN164" s="29"/>
      <c r="HO164" s="29"/>
      <c r="HP164" s="29"/>
      <c r="HQ164" s="29"/>
      <c r="HR164" s="29"/>
      <c r="HS164" s="29"/>
      <c r="HT164" s="29"/>
      <c r="HU164" s="29"/>
      <c r="HV164" s="29"/>
      <c r="HW164" s="29"/>
      <c r="HX164" s="29"/>
      <c r="HY164" s="29"/>
      <c r="HZ164" s="29"/>
      <c r="IA164" s="29"/>
      <c r="IB164" s="29"/>
      <c r="IC164" s="29"/>
      <c r="ID164" s="29"/>
      <c r="IE164" s="29"/>
      <c r="IF164" s="29"/>
      <c r="IG164" s="29"/>
      <c r="IH164" s="29"/>
      <c r="II164" s="29"/>
      <c r="IJ164" s="29"/>
      <c r="IK164" s="29"/>
      <c r="IL164" s="29"/>
      <c r="IM164" s="29"/>
      <c r="IN164" s="29"/>
      <c r="IO164" s="29"/>
      <c r="IP164" s="29"/>
      <c r="IQ164" s="29"/>
      <c r="IR164" s="29"/>
      <c r="IS164" s="29"/>
      <c r="IT164" s="29"/>
      <c r="IU164" s="29"/>
      <c r="IV164" s="29"/>
      <c r="IW164" s="29"/>
      <c r="IX164" s="29"/>
      <c r="IY164" s="29"/>
      <c r="IZ164" s="29"/>
      <c r="JA164" s="29"/>
      <c r="JB164" s="29"/>
      <c r="JC164" s="29"/>
      <c r="JD164" s="29"/>
      <c r="JE164" s="29"/>
      <c r="JF164" s="29"/>
      <c r="JG164" s="29"/>
      <c r="JH164" s="29"/>
      <c r="JI164" s="29"/>
      <c r="JJ164" s="29"/>
      <c r="JK164" s="29"/>
      <c r="JL164" s="29"/>
      <c r="JM164" s="29"/>
      <c r="JN164" s="29"/>
      <c r="JO164" s="29"/>
      <c r="JP164" s="29"/>
      <c r="JQ164" s="29"/>
      <c r="JR164" s="29"/>
      <c r="JS164" s="29"/>
      <c r="JT164" s="29"/>
      <c r="JU164" s="29"/>
      <c r="JV164" s="29"/>
      <c r="JW164" s="29"/>
      <c r="JX164" s="29"/>
      <c r="JY164" s="29"/>
      <c r="JZ164" s="29"/>
      <c r="KA164" s="29"/>
      <c r="KB164" s="29"/>
      <c r="KC164" s="29"/>
      <c r="KD164" s="29"/>
      <c r="KE164" s="29"/>
      <c r="KF164" s="29"/>
      <c r="KG164" s="29"/>
      <c r="KH164" s="29"/>
      <c r="KI164" s="29"/>
      <c r="KJ164" s="29"/>
      <c r="KK164" s="29"/>
      <c r="KL164" s="29"/>
      <c r="KM164" s="29"/>
      <c r="KN164" s="29"/>
      <c r="KO164" s="29"/>
      <c r="KP164" s="29"/>
      <c r="KQ164" s="29"/>
      <c r="KR164" s="29"/>
      <c r="KS164" s="29"/>
      <c r="KT164" s="29"/>
      <c r="KU164" s="29"/>
      <c r="KV164" s="29"/>
      <c r="KW164" s="29"/>
      <c r="KX164" s="29"/>
      <c r="KY164" s="29"/>
      <c r="KZ164" s="29"/>
      <c r="LA164" s="29"/>
      <c r="LB164" s="29"/>
      <c r="LC164" s="29"/>
      <c r="LD164" s="29"/>
      <c r="LE164" s="29"/>
      <c r="LF164" s="29"/>
      <c r="LG164" s="29"/>
      <c r="LH164" s="29"/>
      <c r="LI164" s="29"/>
      <c r="LJ164" s="29"/>
      <c r="LK164" s="29"/>
      <c r="LL164" s="29"/>
      <c r="LM164" s="29"/>
      <c r="LN164" s="29"/>
      <c r="LO164" s="29"/>
      <c r="LP164" s="29"/>
      <c r="LQ164" s="29"/>
      <c r="LR164" s="29"/>
      <c r="LS164" s="29"/>
      <c r="LT164" s="29"/>
      <c r="LU164" s="29"/>
      <c r="LV164" s="29"/>
      <c r="LW164" s="29"/>
      <c r="LX164" s="29"/>
      <c r="LY164" s="29"/>
      <c r="LZ164" s="29"/>
      <c r="MA164" s="29"/>
      <c r="MB164" s="29"/>
      <c r="MC164" s="29"/>
      <c r="MD164" s="29"/>
      <c r="ME164" s="29"/>
      <c r="MF164" s="29"/>
      <c r="MG164" s="29"/>
      <c r="MH164" s="29"/>
      <c r="MI164" s="29"/>
      <c r="MJ164" s="29"/>
      <c r="MK164" s="29"/>
      <c r="ML164" s="29"/>
      <c r="MM164" s="29"/>
      <c r="MN164" s="29"/>
      <c r="MO164" s="29"/>
      <c r="MP164" s="29"/>
      <c r="MQ164" s="29"/>
      <c r="MR164" s="29"/>
      <c r="MS164" s="29"/>
      <c r="MT164" s="29"/>
      <c r="MU164" s="29"/>
      <c r="MV164" s="29"/>
      <c r="MW164" s="29"/>
      <c r="MX164" s="29"/>
      <c r="MY164" s="29"/>
      <c r="MZ164" s="29"/>
      <c r="NA164" s="29"/>
      <c r="NB164" s="29"/>
      <c r="NC164" s="29"/>
      <c r="ND164" s="29"/>
      <c r="NE164" s="29"/>
      <c r="NF164" s="29"/>
      <c r="NG164" s="29"/>
      <c r="NH164" s="29"/>
      <c r="NI164" s="29"/>
      <c r="NJ164" s="29"/>
      <c r="NK164" s="29"/>
      <c r="NL164" s="29"/>
      <c r="NM164" s="29"/>
      <c r="NN164" s="29"/>
      <c r="NO164" s="29"/>
      <c r="NP164" s="29"/>
      <c r="NQ164" s="29"/>
      <c r="NR164" s="29"/>
      <c r="NS164" s="29"/>
      <c r="NT164" s="29"/>
      <c r="NU164" s="29"/>
      <c r="NV164" s="29"/>
      <c r="NW164" s="29"/>
      <c r="NX164" s="29"/>
      <c r="NY164" s="29"/>
      <c r="NZ164" s="29"/>
      <c r="OA164" s="29"/>
      <c r="OB164" s="29"/>
      <c r="OC164" s="29"/>
      <c r="OD164" s="29"/>
      <c r="OE164" s="29"/>
      <c r="OF164" s="29"/>
      <c r="OG164" s="29"/>
      <c r="OH164" s="29"/>
      <c r="OI164" s="29"/>
      <c r="OJ164" s="29"/>
      <c r="OK164" s="29"/>
      <c r="OL164" s="29"/>
      <c r="OM164" s="29"/>
      <c r="ON164" s="29"/>
      <c r="OO164" s="29"/>
      <c r="OP164" s="29"/>
      <c r="OQ164" s="29"/>
      <c r="OR164" s="29"/>
      <c r="OS164" s="29"/>
      <c r="OT164" s="29"/>
      <c r="OU164" s="29"/>
      <c r="OV164" s="29"/>
      <c r="OW164" s="29"/>
      <c r="OX164" s="29"/>
      <c r="OY164" s="29"/>
      <c r="OZ164" s="29"/>
      <c r="PA164" s="29"/>
      <c r="PB164" s="29"/>
      <c r="PC164" s="29"/>
      <c r="PD164" s="29"/>
      <c r="PE164" s="29"/>
      <c r="PF164" s="29"/>
      <c r="PG164" s="29"/>
      <c r="PH164" s="29"/>
      <c r="PI164" s="29"/>
      <c r="PJ164" s="29"/>
      <c r="PK164" s="29"/>
      <c r="PL164" s="29"/>
      <c r="PM164" s="29"/>
      <c r="PN164" s="29"/>
      <c r="PO164" s="29"/>
      <c r="PP164" s="29"/>
      <c r="PQ164" s="29"/>
      <c r="PR164" s="29"/>
      <c r="PS164" s="29"/>
      <c r="PT164" s="29"/>
      <c r="PU164" s="29"/>
      <c r="PV164" s="29"/>
      <c r="PW164" s="29"/>
      <c r="PX164" s="29"/>
      <c r="PY164" s="29"/>
      <c r="PZ164" s="29"/>
      <c r="QA164" s="29"/>
      <c r="QB164" s="29"/>
      <c r="QC164" s="29"/>
      <c r="QD164" s="29"/>
      <c r="QE164" s="29"/>
      <c r="QF164" s="29"/>
      <c r="QG164" s="29"/>
      <c r="QH164" s="29"/>
      <c r="QI164" s="29"/>
      <c r="QJ164" s="29"/>
      <c r="QK164" s="29"/>
      <c r="QL164" s="29"/>
      <c r="QM164" s="29"/>
      <c r="QN164" s="29"/>
      <c r="QO164" s="29"/>
      <c r="QP164" s="29"/>
      <c r="QQ164" s="29"/>
      <c r="QR164" s="29"/>
      <c r="QS164" s="29"/>
      <c r="QT164" s="29"/>
      <c r="QU164" s="29"/>
      <c r="QV164" s="29"/>
      <c r="QW164" s="29"/>
      <c r="QX164" s="29"/>
      <c r="QY164" s="29"/>
      <c r="QZ164" s="29"/>
      <c r="RA164" s="29"/>
      <c r="RB164" s="29"/>
      <c r="RC164" s="29"/>
      <c r="RD164" s="29"/>
      <c r="RE164" s="29"/>
      <c r="RF164" s="29"/>
      <c r="RG164" s="29"/>
      <c r="RH164" s="29"/>
      <c r="RI164" s="29"/>
    </row>
    <row r="165" spans="1:480" s="30" customFormat="1" ht="84" customHeight="1" x14ac:dyDescent="0.25">
      <c r="A165" s="34" t="s">
        <v>50</v>
      </c>
      <c r="B165" s="34" t="s">
        <v>57</v>
      </c>
      <c r="C165" s="34" t="s">
        <v>19</v>
      </c>
      <c r="D165" s="103" t="s">
        <v>221</v>
      </c>
      <c r="E165" s="103" t="s">
        <v>26</v>
      </c>
      <c r="F165" s="34" t="s">
        <v>27</v>
      </c>
      <c r="G165" s="106">
        <v>0</v>
      </c>
      <c r="H165" s="135">
        <v>45508</v>
      </c>
      <c r="I165" s="107">
        <v>0</v>
      </c>
      <c r="J165" s="107">
        <v>0</v>
      </c>
      <c r="K165" s="74">
        <v>700</v>
      </c>
      <c r="L165" s="33">
        <v>0</v>
      </c>
      <c r="M165" s="33">
        <v>0</v>
      </c>
      <c r="N165" s="102"/>
      <c r="O165" s="102"/>
      <c r="P165" s="102"/>
      <c r="Q165" s="164"/>
      <c r="R165" s="29"/>
      <c r="S165" s="29"/>
      <c r="T165" s="29"/>
      <c r="U165" s="29"/>
      <c r="V165" s="29"/>
      <c r="W165" s="29"/>
      <c r="X165" s="29"/>
      <c r="Y165" s="29"/>
      <c r="Z165" s="29"/>
      <c r="AA165" s="29"/>
      <c r="AB165" s="29"/>
      <c r="AC165" s="29"/>
      <c r="AD165" s="29"/>
      <c r="AE165" s="29"/>
      <c r="AF165" s="29"/>
      <c r="AG165" s="29"/>
      <c r="AH165" s="29"/>
      <c r="AI165" s="29"/>
      <c r="AJ165" s="29"/>
      <c r="AK165" s="29"/>
      <c r="AL165" s="29"/>
      <c r="AM165" s="29"/>
      <c r="AN165" s="29"/>
      <c r="AO165" s="29"/>
      <c r="AP165" s="29"/>
      <c r="AQ165" s="29"/>
      <c r="AR165" s="29"/>
      <c r="AS165" s="29"/>
      <c r="AT165" s="29"/>
      <c r="AU165" s="29"/>
      <c r="AV165" s="29"/>
      <c r="AW165" s="29"/>
      <c r="AX165" s="29"/>
      <c r="AY165" s="29"/>
      <c r="AZ165" s="29"/>
      <c r="BA165" s="29"/>
      <c r="BB165" s="29"/>
      <c r="BC165" s="29"/>
      <c r="BD165" s="29"/>
      <c r="BE165" s="29"/>
      <c r="BF165" s="29"/>
      <c r="BG165" s="29"/>
      <c r="BH165" s="29"/>
      <c r="BI165" s="29"/>
      <c r="BJ165" s="29"/>
      <c r="BK165" s="29"/>
      <c r="BL165" s="29"/>
      <c r="BM165" s="29"/>
      <c r="BN165" s="29"/>
      <c r="BO165" s="29"/>
      <c r="BP165" s="29"/>
      <c r="BQ165" s="29"/>
      <c r="BR165" s="29"/>
      <c r="BS165" s="29"/>
      <c r="BT165" s="29"/>
      <c r="BU165" s="29"/>
      <c r="BV165" s="29"/>
      <c r="BW165" s="29"/>
      <c r="BX165" s="29"/>
      <c r="BY165" s="29"/>
      <c r="BZ165" s="29"/>
      <c r="CA165" s="29"/>
      <c r="CB165" s="29"/>
      <c r="CC165" s="29"/>
      <c r="CD165" s="29"/>
      <c r="CE165" s="29"/>
      <c r="CF165" s="29"/>
      <c r="CG165" s="29"/>
      <c r="CH165" s="29"/>
      <c r="CI165" s="29"/>
      <c r="CJ165" s="29"/>
      <c r="CK165" s="29"/>
      <c r="CL165" s="29"/>
      <c r="CM165" s="29"/>
      <c r="CN165" s="29"/>
      <c r="CO165" s="29"/>
      <c r="CP165" s="29"/>
      <c r="CQ165" s="29"/>
      <c r="CR165" s="29"/>
      <c r="CS165" s="29"/>
      <c r="CT165" s="29"/>
      <c r="CU165" s="29"/>
      <c r="CV165" s="29"/>
      <c r="CW165" s="29"/>
      <c r="CX165" s="29"/>
      <c r="CY165" s="29"/>
      <c r="CZ165" s="29"/>
      <c r="DA165" s="29"/>
      <c r="DB165" s="29"/>
      <c r="DC165" s="29"/>
      <c r="DD165" s="29"/>
      <c r="DE165" s="29"/>
      <c r="DF165" s="29"/>
      <c r="DG165" s="29"/>
      <c r="DH165" s="29"/>
      <c r="DI165" s="29"/>
      <c r="DJ165" s="29"/>
      <c r="DK165" s="29"/>
      <c r="DL165" s="29"/>
      <c r="DM165" s="29"/>
      <c r="DN165" s="29"/>
      <c r="DO165" s="29"/>
      <c r="DP165" s="29"/>
      <c r="DQ165" s="29"/>
      <c r="DR165" s="29"/>
      <c r="DS165" s="29"/>
      <c r="DT165" s="29"/>
      <c r="DU165" s="29"/>
      <c r="DV165" s="29"/>
      <c r="DW165" s="29"/>
      <c r="DX165" s="29"/>
      <c r="DY165" s="29"/>
      <c r="DZ165" s="29"/>
      <c r="EA165" s="29"/>
      <c r="EB165" s="29"/>
      <c r="EC165" s="29"/>
      <c r="ED165" s="29"/>
      <c r="EE165" s="29"/>
      <c r="EF165" s="29"/>
      <c r="EG165" s="29"/>
      <c r="EH165" s="29"/>
      <c r="EI165" s="29"/>
      <c r="EJ165" s="29"/>
      <c r="EK165" s="29"/>
      <c r="EL165" s="29"/>
      <c r="EM165" s="29"/>
      <c r="EN165" s="29"/>
      <c r="EO165" s="29"/>
      <c r="EP165" s="29"/>
      <c r="EQ165" s="29"/>
      <c r="ER165" s="29"/>
      <c r="ES165" s="29"/>
      <c r="ET165" s="29"/>
      <c r="EU165" s="29"/>
      <c r="EV165" s="29"/>
      <c r="EW165" s="29"/>
      <c r="EX165" s="29"/>
      <c r="EY165" s="29"/>
      <c r="EZ165" s="29"/>
      <c r="FA165" s="29"/>
      <c r="FB165" s="29"/>
      <c r="FC165" s="29"/>
      <c r="FD165" s="29"/>
      <c r="FE165" s="29"/>
      <c r="FF165" s="29"/>
      <c r="FG165" s="29"/>
      <c r="FH165" s="29"/>
      <c r="FI165" s="29"/>
      <c r="FJ165" s="29"/>
      <c r="FK165" s="29"/>
      <c r="FL165" s="29"/>
      <c r="FM165" s="29"/>
      <c r="FN165" s="29"/>
      <c r="FO165" s="29"/>
      <c r="FP165" s="29"/>
      <c r="FQ165" s="29"/>
      <c r="FR165" s="29"/>
      <c r="FS165" s="29"/>
      <c r="FT165" s="29"/>
      <c r="FU165" s="29"/>
      <c r="FV165" s="29"/>
      <c r="FW165" s="29"/>
      <c r="FX165" s="29"/>
      <c r="FY165" s="29"/>
      <c r="FZ165" s="29"/>
      <c r="GA165" s="29"/>
      <c r="GB165" s="29"/>
      <c r="GC165" s="29"/>
      <c r="GD165" s="29"/>
      <c r="GE165" s="29"/>
      <c r="GF165" s="29"/>
      <c r="GG165" s="29"/>
      <c r="GH165" s="29"/>
      <c r="GI165" s="29"/>
      <c r="GJ165" s="29"/>
      <c r="GK165" s="29"/>
      <c r="GL165" s="29"/>
      <c r="GM165" s="29"/>
      <c r="GN165" s="29"/>
      <c r="GO165" s="29"/>
      <c r="GP165" s="29"/>
      <c r="GQ165" s="29"/>
      <c r="GR165" s="29"/>
      <c r="GS165" s="29"/>
      <c r="GT165" s="29"/>
      <c r="GU165" s="29"/>
      <c r="GV165" s="29"/>
      <c r="GW165" s="29"/>
      <c r="GX165" s="29"/>
      <c r="GY165" s="29"/>
      <c r="GZ165" s="29"/>
      <c r="HA165" s="29"/>
      <c r="HB165" s="29"/>
      <c r="HC165" s="29"/>
      <c r="HD165" s="29"/>
      <c r="HE165" s="29"/>
      <c r="HF165" s="29"/>
      <c r="HG165" s="29"/>
      <c r="HH165" s="29"/>
      <c r="HI165" s="29"/>
      <c r="HJ165" s="29"/>
      <c r="HK165" s="29"/>
      <c r="HL165" s="29"/>
      <c r="HM165" s="29"/>
      <c r="HN165" s="29"/>
      <c r="HO165" s="29"/>
      <c r="HP165" s="29"/>
      <c r="HQ165" s="29"/>
      <c r="HR165" s="29"/>
      <c r="HS165" s="29"/>
      <c r="HT165" s="29"/>
      <c r="HU165" s="29"/>
      <c r="HV165" s="29"/>
      <c r="HW165" s="29"/>
      <c r="HX165" s="29"/>
      <c r="HY165" s="29"/>
      <c r="HZ165" s="29"/>
      <c r="IA165" s="29"/>
      <c r="IB165" s="29"/>
      <c r="IC165" s="29"/>
      <c r="ID165" s="29"/>
      <c r="IE165" s="29"/>
      <c r="IF165" s="29"/>
      <c r="IG165" s="29"/>
      <c r="IH165" s="29"/>
      <c r="II165" s="29"/>
      <c r="IJ165" s="29"/>
      <c r="IK165" s="29"/>
      <c r="IL165" s="29"/>
      <c r="IM165" s="29"/>
      <c r="IN165" s="29"/>
      <c r="IO165" s="29"/>
      <c r="IP165" s="29"/>
      <c r="IQ165" s="29"/>
      <c r="IR165" s="29"/>
      <c r="IS165" s="29"/>
      <c r="IT165" s="29"/>
      <c r="IU165" s="29"/>
      <c r="IV165" s="29"/>
      <c r="IW165" s="29"/>
      <c r="IX165" s="29"/>
      <c r="IY165" s="29"/>
      <c r="IZ165" s="29"/>
      <c r="JA165" s="29"/>
      <c r="JB165" s="29"/>
      <c r="JC165" s="29"/>
      <c r="JD165" s="29"/>
      <c r="JE165" s="29"/>
      <c r="JF165" s="29"/>
      <c r="JG165" s="29"/>
      <c r="JH165" s="29"/>
      <c r="JI165" s="29"/>
      <c r="JJ165" s="29"/>
      <c r="JK165" s="29"/>
      <c r="JL165" s="29"/>
      <c r="JM165" s="29"/>
      <c r="JN165" s="29"/>
      <c r="JO165" s="29"/>
      <c r="JP165" s="29"/>
      <c r="JQ165" s="29"/>
      <c r="JR165" s="29"/>
      <c r="JS165" s="29"/>
      <c r="JT165" s="29"/>
      <c r="JU165" s="29"/>
      <c r="JV165" s="29"/>
      <c r="JW165" s="29"/>
      <c r="JX165" s="29"/>
      <c r="JY165" s="29"/>
      <c r="JZ165" s="29"/>
      <c r="KA165" s="29"/>
      <c r="KB165" s="29"/>
      <c r="KC165" s="29"/>
      <c r="KD165" s="29"/>
      <c r="KE165" s="29"/>
      <c r="KF165" s="29"/>
      <c r="KG165" s="29"/>
      <c r="KH165" s="29"/>
      <c r="KI165" s="29"/>
      <c r="KJ165" s="29"/>
      <c r="KK165" s="29"/>
      <c r="KL165" s="29"/>
      <c r="KM165" s="29"/>
      <c r="KN165" s="29"/>
      <c r="KO165" s="29"/>
      <c r="KP165" s="29"/>
      <c r="KQ165" s="29"/>
      <c r="KR165" s="29"/>
      <c r="KS165" s="29"/>
      <c r="KT165" s="29"/>
      <c r="KU165" s="29"/>
      <c r="KV165" s="29"/>
      <c r="KW165" s="29"/>
      <c r="KX165" s="29"/>
      <c r="KY165" s="29"/>
      <c r="KZ165" s="29"/>
      <c r="LA165" s="29"/>
      <c r="LB165" s="29"/>
      <c r="LC165" s="29"/>
      <c r="LD165" s="29"/>
      <c r="LE165" s="29"/>
      <c r="LF165" s="29"/>
      <c r="LG165" s="29"/>
      <c r="LH165" s="29"/>
      <c r="LI165" s="29"/>
      <c r="LJ165" s="29"/>
      <c r="LK165" s="29"/>
      <c r="LL165" s="29"/>
      <c r="LM165" s="29"/>
      <c r="LN165" s="29"/>
      <c r="LO165" s="29"/>
      <c r="LP165" s="29"/>
      <c r="LQ165" s="29"/>
      <c r="LR165" s="29"/>
      <c r="LS165" s="29"/>
      <c r="LT165" s="29"/>
      <c r="LU165" s="29"/>
      <c r="LV165" s="29"/>
      <c r="LW165" s="29"/>
      <c r="LX165" s="29"/>
      <c r="LY165" s="29"/>
      <c r="LZ165" s="29"/>
      <c r="MA165" s="29"/>
      <c r="MB165" s="29"/>
      <c r="MC165" s="29"/>
      <c r="MD165" s="29"/>
      <c r="ME165" s="29"/>
      <c r="MF165" s="29"/>
      <c r="MG165" s="29"/>
      <c r="MH165" s="29"/>
      <c r="MI165" s="29"/>
      <c r="MJ165" s="29"/>
      <c r="MK165" s="29"/>
      <c r="ML165" s="29"/>
      <c r="MM165" s="29"/>
      <c r="MN165" s="29"/>
      <c r="MO165" s="29"/>
      <c r="MP165" s="29"/>
      <c r="MQ165" s="29"/>
      <c r="MR165" s="29"/>
      <c r="MS165" s="29"/>
      <c r="MT165" s="29"/>
      <c r="MU165" s="29"/>
      <c r="MV165" s="29"/>
      <c r="MW165" s="29"/>
      <c r="MX165" s="29"/>
      <c r="MY165" s="29"/>
      <c r="MZ165" s="29"/>
      <c r="NA165" s="29"/>
      <c r="NB165" s="29"/>
      <c r="NC165" s="29"/>
      <c r="ND165" s="29"/>
      <c r="NE165" s="29"/>
      <c r="NF165" s="29"/>
      <c r="NG165" s="29"/>
      <c r="NH165" s="29"/>
      <c r="NI165" s="29"/>
      <c r="NJ165" s="29"/>
      <c r="NK165" s="29"/>
      <c r="NL165" s="29"/>
      <c r="NM165" s="29"/>
      <c r="NN165" s="29"/>
      <c r="NO165" s="29"/>
      <c r="NP165" s="29"/>
      <c r="NQ165" s="29"/>
      <c r="NR165" s="29"/>
      <c r="NS165" s="29"/>
      <c r="NT165" s="29"/>
      <c r="NU165" s="29"/>
      <c r="NV165" s="29"/>
      <c r="NW165" s="29"/>
      <c r="NX165" s="29"/>
      <c r="NY165" s="29"/>
      <c r="NZ165" s="29"/>
      <c r="OA165" s="29"/>
      <c r="OB165" s="29"/>
      <c r="OC165" s="29"/>
      <c r="OD165" s="29"/>
      <c r="OE165" s="29"/>
      <c r="OF165" s="29"/>
      <c r="OG165" s="29"/>
      <c r="OH165" s="29"/>
      <c r="OI165" s="29"/>
      <c r="OJ165" s="29"/>
      <c r="OK165" s="29"/>
      <c r="OL165" s="29"/>
      <c r="OM165" s="29"/>
      <c r="ON165" s="29"/>
      <c r="OO165" s="29"/>
      <c r="OP165" s="29"/>
      <c r="OQ165" s="29"/>
      <c r="OR165" s="29"/>
      <c r="OS165" s="29"/>
      <c r="OT165" s="29"/>
      <c r="OU165" s="29"/>
      <c r="OV165" s="29"/>
      <c r="OW165" s="29"/>
      <c r="OX165" s="29"/>
      <c r="OY165" s="29"/>
      <c r="OZ165" s="29"/>
      <c r="PA165" s="29"/>
      <c r="PB165" s="29"/>
      <c r="PC165" s="29"/>
      <c r="PD165" s="29"/>
      <c r="PE165" s="29"/>
      <c r="PF165" s="29"/>
      <c r="PG165" s="29"/>
      <c r="PH165" s="29"/>
      <c r="PI165" s="29"/>
      <c r="PJ165" s="29"/>
      <c r="PK165" s="29"/>
      <c r="PL165" s="29"/>
      <c r="PM165" s="29"/>
      <c r="PN165" s="29"/>
      <c r="PO165" s="29"/>
      <c r="PP165" s="29"/>
      <c r="PQ165" s="29"/>
      <c r="PR165" s="29"/>
      <c r="PS165" s="29"/>
      <c r="PT165" s="29"/>
      <c r="PU165" s="29"/>
      <c r="PV165" s="29"/>
      <c r="PW165" s="29"/>
      <c r="PX165" s="29"/>
      <c r="PY165" s="29"/>
      <c r="PZ165" s="29"/>
      <c r="QA165" s="29"/>
      <c r="QB165" s="29"/>
      <c r="QC165" s="29"/>
      <c r="QD165" s="29"/>
      <c r="QE165" s="29"/>
      <c r="QF165" s="29"/>
      <c r="QG165" s="29"/>
      <c r="QH165" s="29"/>
      <c r="QI165" s="29"/>
      <c r="QJ165" s="29"/>
      <c r="QK165" s="29"/>
      <c r="QL165" s="29"/>
      <c r="QM165" s="29"/>
      <c r="QN165" s="29"/>
      <c r="QO165" s="29"/>
      <c r="QP165" s="29"/>
      <c r="QQ165" s="29"/>
      <c r="QR165" s="29"/>
      <c r="QS165" s="29"/>
      <c r="QT165" s="29"/>
      <c r="QU165" s="29"/>
      <c r="QV165" s="29"/>
      <c r="QW165" s="29"/>
      <c r="QX165" s="29"/>
      <c r="QY165" s="29"/>
      <c r="QZ165" s="29"/>
      <c r="RA165" s="29"/>
      <c r="RB165" s="29"/>
      <c r="RC165" s="29"/>
      <c r="RD165" s="29"/>
      <c r="RE165" s="29"/>
      <c r="RF165" s="29"/>
      <c r="RG165" s="29"/>
      <c r="RH165" s="29"/>
      <c r="RI165" s="29"/>
    </row>
    <row r="166" spans="1:480" s="30" customFormat="1" ht="84" customHeight="1" x14ac:dyDescent="0.25">
      <c r="A166" s="34" t="s">
        <v>50</v>
      </c>
      <c r="B166" s="34" t="s">
        <v>57</v>
      </c>
      <c r="C166" s="34" t="s">
        <v>19</v>
      </c>
      <c r="D166" s="103" t="s">
        <v>224</v>
      </c>
      <c r="E166" s="26" t="s">
        <v>26</v>
      </c>
      <c r="F166" s="34" t="s">
        <v>27</v>
      </c>
      <c r="G166" s="106">
        <v>1</v>
      </c>
      <c r="H166" s="76">
        <v>45630</v>
      </c>
      <c r="I166" s="107">
        <v>0</v>
      </c>
      <c r="J166" s="107">
        <v>0</v>
      </c>
      <c r="K166" s="74">
        <v>1642.31</v>
      </c>
      <c r="L166" s="33">
        <v>0</v>
      </c>
      <c r="M166" s="33">
        <v>0</v>
      </c>
      <c r="N166" s="102"/>
      <c r="O166" s="102"/>
      <c r="P166" s="102"/>
      <c r="Q166" s="164"/>
      <c r="R166" s="29"/>
      <c r="S166" s="29"/>
      <c r="T166" s="29"/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F166" s="29"/>
      <c r="AG166" s="29"/>
      <c r="AH166" s="29"/>
      <c r="AI166" s="29"/>
      <c r="AJ166" s="29"/>
      <c r="AK166" s="29"/>
      <c r="AL166" s="29"/>
      <c r="AM166" s="29"/>
      <c r="AN166" s="29"/>
      <c r="AO166" s="29"/>
      <c r="AP166" s="29"/>
      <c r="AQ166" s="29"/>
      <c r="AR166" s="29"/>
      <c r="AS166" s="29"/>
      <c r="AT166" s="29"/>
      <c r="AU166" s="29"/>
      <c r="AV166" s="29"/>
      <c r="AW166" s="29"/>
      <c r="AX166" s="29"/>
      <c r="AY166" s="29"/>
      <c r="AZ166" s="29"/>
      <c r="BA166" s="29"/>
      <c r="BB166" s="29"/>
      <c r="BC166" s="29"/>
      <c r="BD166" s="29"/>
      <c r="BE166" s="29"/>
      <c r="BF166" s="29"/>
      <c r="BG166" s="29"/>
      <c r="BH166" s="29"/>
      <c r="BI166" s="29"/>
      <c r="BJ166" s="29"/>
      <c r="BK166" s="29"/>
      <c r="BL166" s="29"/>
      <c r="BM166" s="29"/>
      <c r="BN166" s="29"/>
      <c r="BO166" s="29"/>
      <c r="BP166" s="29"/>
      <c r="BQ166" s="29"/>
      <c r="BR166" s="29"/>
      <c r="BS166" s="29"/>
      <c r="BT166" s="29"/>
      <c r="BU166" s="29"/>
      <c r="BV166" s="29"/>
      <c r="BW166" s="29"/>
      <c r="BX166" s="29"/>
      <c r="BY166" s="29"/>
      <c r="BZ166" s="29"/>
      <c r="CA166" s="29"/>
      <c r="CB166" s="29"/>
      <c r="CC166" s="29"/>
      <c r="CD166" s="29"/>
      <c r="CE166" s="29"/>
      <c r="CF166" s="29"/>
      <c r="CG166" s="29"/>
      <c r="CH166" s="29"/>
      <c r="CI166" s="29"/>
      <c r="CJ166" s="29"/>
      <c r="CK166" s="29"/>
      <c r="CL166" s="29"/>
      <c r="CM166" s="29"/>
      <c r="CN166" s="29"/>
      <c r="CO166" s="29"/>
      <c r="CP166" s="29"/>
      <c r="CQ166" s="29"/>
      <c r="CR166" s="29"/>
      <c r="CS166" s="29"/>
      <c r="CT166" s="29"/>
      <c r="CU166" s="29"/>
      <c r="CV166" s="29"/>
      <c r="CW166" s="29"/>
      <c r="CX166" s="29"/>
      <c r="CY166" s="29"/>
      <c r="CZ166" s="29"/>
      <c r="DA166" s="29"/>
      <c r="DB166" s="29"/>
      <c r="DC166" s="29"/>
      <c r="DD166" s="29"/>
      <c r="DE166" s="29"/>
      <c r="DF166" s="29"/>
      <c r="DG166" s="29"/>
      <c r="DH166" s="29"/>
      <c r="DI166" s="29"/>
      <c r="DJ166" s="29"/>
      <c r="DK166" s="29"/>
      <c r="DL166" s="29"/>
      <c r="DM166" s="29"/>
      <c r="DN166" s="29"/>
      <c r="DO166" s="29"/>
      <c r="DP166" s="29"/>
      <c r="DQ166" s="29"/>
      <c r="DR166" s="29"/>
      <c r="DS166" s="29"/>
      <c r="DT166" s="29"/>
      <c r="DU166" s="29"/>
      <c r="DV166" s="29"/>
      <c r="DW166" s="29"/>
      <c r="DX166" s="29"/>
      <c r="DY166" s="29"/>
      <c r="DZ166" s="29"/>
      <c r="EA166" s="29"/>
      <c r="EB166" s="29"/>
      <c r="EC166" s="29"/>
      <c r="ED166" s="29"/>
      <c r="EE166" s="29"/>
      <c r="EF166" s="29"/>
      <c r="EG166" s="29"/>
      <c r="EH166" s="29"/>
      <c r="EI166" s="29"/>
      <c r="EJ166" s="29"/>
      <c r="EK166" s="29"/>
      <c r="EL166" s="29"/>
      <c r="EM166" s="29"/>
      <c r="EN166" s="29"/>
      <c r="EO166" s="29"/>
      <c r="EP166" s="29"/>
      <c r="EQ166" s="29"/>
      <c r="ER166" s="29"/>
      <c r="ES166" s="29"/>
      <c r="ET166" s="29"/>
      <c r="EU166" s="29"/>
      <c r="EV166" s="29"/>
      <c r="EW166" s="29"/>
      <c r="EX166" s="29"/>
      <c r="EY166" s="29"/>
      <c r="EZ166" s="29"/>
      <c r="FA166" s="29"/>
      <c r="FB166" s="29"/>
      <c r="FC166" s="29"/>
      <c r="FD166" s="29"/>
      <c r="FE166" s="29"/>
      <c r="FF166" s="29"/>
      <c r="FG166" s="29"/>
      <c r="FH166" s="29"/>
      <c r="FI166" s="29"/>
      <c r="FJ166" s="29"/>
      <c r="FK166" s="29"/>
      <c r="FL166" s="29"/>
      <c r="FM166" s="29"/>
      <c r="FN166" s="29"/>
      <c r="FO166" s="29"/>
      <c r="FP166" s="29"/>
      <c r="FQ166" s="29"/>
      <c r="FR166" s="29"/>
      <c r="FS166" s="29"/>
      <c r="FT166" s="29"/>
      <c r="FU166" s="29"/>
      <c r="FV166" s="29"/>
      <c r="FW166" s="29"/>
      <c r="FX166" s="29"/>
      <c r="FY166" s="29"/>
      <c r="FZ166" s="29"/>
      <c r="GA166" s="29"/>
      <c r="GB166" s="29"/>
      <c r="GC166" s="29"/>
      <c r="GD166" s="29"/>
      <c r="GE166" s="29"/>
      <c r="GF166" s="29"/>
      <c r="GG166" s="29"/>
      <c r="GH166" s="29"/>
      <c r="GI166" s="29"/>
      <c r="GJ166" s="29"/>
      <c r="GK166" s="29"/>
      <c r="GL166" s="29"/>
      <c r="GM166" s="29"/>
      <c r="GN166" s="29"/>
      <c r="GO166" s="29"/>
      <c r="GP166" s="29"/>
      <c r="GQ166" s="29"/>
      <c r="GR166" s="29"/>
      <c r="GS166" s="29"/>
      <c r="GT166" s="29"/>
      <c r="GU166" s="29"/>
      <c r="GV166" s="29"/>
      <c r="GW166" s="29"/>
      <c r="GX166" s="29"/>
      <c r="GY166" s="29"/>
      <c r="GZ166" s="29"/>
      <c r="HA166" s="29"/>
      <c r="HB166" s="29"/>
      <c r="HC166" s="29"/>
      <c r="HD166" s="29"/>
      <c r="HE166" s="29"/>
      <c r="HF166" s="29"/>
      <c r="HG166" s="29"/>
      <c r="HH166" s="29"/>
      <c r="HI166" s="29"/>
      <c r="HJ166" s="29"/>
      <c r="HK166" s="29"/>
      <c r="HL166" s="29"/>
      <c r="HM166" s="29"/>
      <c r="HN166" s="29"/>
      <c r="HO166" s="29"/>
      <c r="HP166" s="29"/>
      <c r="HQ166" s="29"/>
      <c r="HR166" s="29"/>
      <c r="HS166" s="29"/>
      <c r="HT166" s="29"/>
      <c r="HU166" s="29"/>
      <c r="HV166" s="29"/>
      <c r="HW166" s="29"/>
      <c r="HX166" s="29"/>
      <c r="HY166" s="29"/>
      <c r="HZ166" s="29"/>
      <c r="IA166" s="29"/>
      <c r="IB166" s="29"/>
      <c r="IC166" s="29"/>
      <c r="ID166" s="29"/>
      <c r="IE166" s="29"/>
      <c r="IF166" s="29"/>
      <c r="IG166" s="29"/>
      <c r="IH166" s="29"/>
      <c r="II166" s="29"/>
      <c r="IJ166" s="29"/>
      <c r="IK166" s="29"/>
      <c r="IL166" s="29"/>
      <c r="IM166" s="29"/>
      <c r="IN166" s="29"/>
      <c r="IO166" s="29"/>
      <c r="IP166" s="29"/>
      <c r="IQ166" s="29"/>
      <c r="IR166" s="29"/>
      <c r="IS166" s="29"/>
      <c r="IT166" s="29"/>
      <c r="IU166" s="29"/>
      <c r="IV166" s="29"/>
      <c r="IW166" s="29"/>
      <c r="IX166" s="29"/>
      <c r="IY166" s="29"/>
      <c r="IZ166" s="29"/>
      <c r="JA166" s="29"/>
      <c r="JB166" s="29"/>
      <c r="JC166" s="29"/>
      <c r="JD166" s="29"/>
      <c r="JE166" s="29"/>
      <c r="JF166" s="29"/>
      <c r="JG166" s="29"/>
      <c r="JH166" s="29"/>
      <c r="JI166" s="29"/>
      <c r="JJ166" s="29"/>
      <c r="JK166" s="29"/>
      <c r="JL166" s="29"/>
      <c r="JM166" s="29"/>
      <c r="JN166" s="29"/>
      <c r="JO166" s="29"/>
      <c r="JP166" s="29"/>
      <c r="JQ166" s="29"/>
      <c r="JR166" s="29"/>
      <c r="JS166" s="29"/>
      <c r="JT166" s="29"/>
      <c r="JU166" s="29"/>
      <c r="JV166" s="29"/>
      <c r="JW166" s="29"/>
      <c r="JX166" s="29"/>
      <c r="JY166" s="29"/>
      <c r="JZ166" s="29"/>
      <c r="KA166" s="29"/>
      <c r="KB166" s="29"/>
      <c r="KC166" s="29"/>
      <c r="KD166" s="29"/>
      <c r="KE166" s="29"/>
      <c r="KF166" s="29"/>
      <c r="KG166" s="29"/>
      <c r="KH166" s="29"/>
      <c r="KI166" s="29"/>
      <c r="KJ166" s="29"/>
      <c r="KK166" s="29"/>
      <c r="KL166" s="29"/>
      <c r="KM166" s="29"/>
      <c r="KN166" s="29"/>
      <c r="KO166" s="29"/>
      <c r="KP166" s="29"/>
      <c r="KQ166" s="29"/>
      <c r="KR166" s="29"/>
      <c r="KS166" s="29"/>
      <c r="KT166" s="29"/>
      <c r="KU166" s="29"/>
      <c r="KV166" s="29"/>
      <c r="KW166" s="29"/>
      <c r="KX166" s="29"/>
      <c r="KY166" s="29"/>
      <c r="KZ166" s="29"/>
      <c r="LA166" s="29"/>
      <c r="LB166" s="29"/>
      <c r="LC166" s="29"/>
      <c r="LD166" s="29"/>
      <c r="LE166" s="29"/>
      <c r="LF166" s="29"/>
      <c r="LG166" s="29"/>
      <c r="LH166" s="29"/>
      <c r="LI166" s="29"/>
      <c r="LJ166" s="29"/>
      <c r="LK166" s="29"/>
      <c r="LL166" s="29"/>
      <c r="LM166" s="29"/>
      <c r="LN166" s="29"/>
      <c r="LO166" s="29"/>
      <c r="LP166" s="29"/>
      <c r="LQ166" s="29"/>
      <c r="LR166" s="29"/>
      <c r="LS166" s="29"/>
      <c r="LT166" s="29"/>
      <c r="LU166" s="29"/>
      <c r="LV166" s="29"/>
      <c r="LW166" s="29"/>
      <c r="LX166" s="29"/>
      <c r="LY166" s="29"/>
      <c r="LZ166" s="29"/>
      <c r="MA166" s="29"/>
      <c r="MB166" s="29"/>
      <c r="MC166" s="29"/>
      <c r="MD166" s="29"/>
      <c r="ME166" s="29"/>
      <c r="MF166" s="29"/>
      <c r="MG166" s="29"/>
      <c r="MH166" s="29"/>
      <c r="MI166" s="29"/>
      <c r="MJ166" s="29"/>
      <c r="MK166" s="29"/>
      <c r="ML166" s="29"/>
      <c r="MM166" s="29"/>
      <c r="MN166" s="29"/>
      <c r="MO166" s="29"/>
      <c r="MP166" s="29"/>
      <c r="MQ166" s="29"/>
      <c r="MR166" s="29"/>
      <c r="MS166" s="29"/>
      <c r="MT166" s="29"/>
      <c r="MU166" s="29"/>
      <c r="MV166" s="29"/>
      <c r="MW166" s="29"/>
      <c r="MX166" s="29"/>
      <c r="MY166" s="29"/>
      <c r="MZ166" s="29"/>
      <c r="NA166" s="29"/>
      <c r="NB166" s="29"/>
      <c r="NC166" s="29"/>
      <c r="ND166" s="29"/>
      <c r="NE166" s="29"/>
      <c r="NF166" s="29"/>
      <c r="NG166" s="29"/>
      <c r="NH166" s="29"/>
      <c r="NI166" s="29"/>
      <c r="NJ166" s="29"/>
      <c r="NK166" s="29"/>
      <c r="NL166" s="29"/>
      <c r="NM166" s="29"/>
      <c r="NN166" s="29"/>
      <c r="NO166" s="29"/>
      <c r="NP166" s="29"/>
      <c r="NQ166" s="29"/>
      <c r="NR166" s="29"/>
      <c r="NS166" s="29"/>
      <c r="NT166" s="29"/>
      <c r="NU166" s="29"/>
      <c r="NV166" s="29"/>
      <c r="NW166" s="29"/>
      <c r="NX166" s="29"/>
      <c r="NY166" s="29"/>
      <c r="NZ166" s="29"/>
      <c r="OA166" s="29"/>
      <c r="OB166" s="29"/>
      <c r="OC166" s="29"/>
      <c r="OD166" s="29"/>
      <c r="OE166" s="29"/>
      <c r="OF166" s="29"/>
      <c r="OG166" s="29"/>
      <c r="OH166" s="29"/>
      <c r="OI166" s="29"/>
      <c r="OJ166" s="29"/>
      <c r="OK166" s="29"/>
      <c r="OL166" s="29"/>
      <c r="OM166" s="29"/>
      <c r="ON166" s="29"/>
      <c r="OO166" s="29"/>
      <c r="OP166" s="29"/>
      <c r="OQ166" s="29"/>
      <c r="OR166" s="29"/>
      <c r="OS166" s="29"/>
      <c r="OT166" s="29"/>
      <c r="OU166" s="29"/>
      <c r="OV166" s="29"/>
      <c r="OW166" s="29"/>
      <c r="OX166" s="29"/>
      <c r="OY166" s="29"/>
      <c r="OZ166" s="29"/>
      <c r="PA166" s="29"/>
      <c r="PB166" s="29"/>
      <c r="PC166" s="29"/>
      <c r="PD166" s="29"/>
      <c r="PE166" s="29"/>
      <c r="PF166" s="29"/>
      <c r="PG166" s="29"/>
      <c r="PH166" s="29"/>
      <c r="PI166" s="29"/>
      <c r="PJ166" s="29"/>
      <c r="PK166" s="29"/>
      <c r="PL166" s="29"/>
      <c r="PM166" s="29"/>
      <c r="PN166" s="29"/>
      <c r="PO166" s="29"/>
      <c r="PP166" s="29"/>
      <c r="PQ166" s="29"/>
      <c r="PR166" s="29"/>
      <c r="PS166" s="29"/>
      <c r="PT166" s="29"/>
      <c r="PU166" s="29"/>
      <c r="PV166" s="29"/>
      <c r="PW166" s="29"/>
      <c r="PX166" s="29"/>
      <c r="PY166" s="29"/>
      <c r="PZ166" s="29"/>
      <c r="QA166" s="29"/>
      <c r="QB166" s="29"/>
      <c r="QC166" s="29"/>
      <c r="QD166" s="29"/>
      <c r="QE166" s="29"/>
      <c r="QF166" s="29"/>
      <c r="QG166" s="29"/>
      <c r="QH166" s="29"/>
      <c r="QI166" s="29"/>
      <c r="QJ166" s="29"/>
      <c r="QK166" s="29"/>
      <c r="QL166" s="29"/>
      <c r="QM166" s="29"/>
      <c r="QN166" s="29"/>
      <c r="QO166" s="29"/>
      <c r="QP166" s="29"/>
      <c r="QQ166" s="29"/>
      <c r="QR166" s="29"/>
      <c r="QS166" s="29"/>
      <c r="QT166" s="29"/>
      <c r="QU166" s="29"/>
      <c r="QV166" s="29"/>
      <c r="QW166" s="29"/>
      <c r="QX166" s="29"/>
      <c r="QY166" s="29"/>
      <c r="QZ166" s="29"/>
      <c r="RA166" s="29"/>
      <c r="RB166" s="29"/>
      <c r="RC166" s="29"/>
      <c r="RD166" s="29"/>
      <c r="RE166" s="29"/>
      <c r="RF166" s="29"/>
      <c r="RG166" s="29"/>
      <c r="RH166" s="29"/>
      <c r="RI166" s="29"/>
    </row>
    <row r="167" spans="1:480" s="30" customFormat="1" ht="133.5" customHeight="1" x14ac:dyDescent="0.25">
      <c r="A167" s="34" t="s">
        <v>50</v>
      </c>
      <c r="B167" s="34" t="s">
        <v>57</v>
      </c>
      <c r="C167" s="34" t="s">
        <v>19</v>
      </c>
      <c r="D167" s="103" t="s">
        <v>338</v>
      </c>
      <c r="E167" s="26" t="s">
        <v>26</v>
      </c>
      <c r="F167" s="34" t="s">
        <v>27</v>
      </c>
      <c r="G167" s="106">
        <v>1</v>
      </c>
      <c r="H167" s="76">
        <v>45630</v>
      </c>
      <c r="I167" s="107">
        <v>0</v>
      </c>
      <c r="J167" s="107">
        <v>0</v>
      </c>
      <c r="K167" s="74">
        <v>598.86</v>
      </c>
      <c r="L167" s="33">
        <v>0</v>
      </c>
      <c r="M167" s="33">
        <v>0</v>
      </c>
      <c r="N167" s="102"/>
      <c r="O167" s="102"/>
      <c r="P167" s="102"/>
      <c r="Q167" s="165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29"/>
      <c r="BK167" s="29"/>
      <c r="BL167" s="29"/>
      <c r="BM167" s="29"/>
      <c r="BN167" s="29"/>
      <c r="BO167" s="29"/>
      <c r="BP167" s="29"/>
      <c r="BQ167" s="29"/>
      <c r="BR167" s="29"/>
      <c r="BS167" s="29"/>
      <c r="BT167" s="29"/>
      <c r="BU167" s="29"/>
      <c r="BV167" s="29"/>
      <c r="BW167" s="29"/>
      <c r="BX167" s="29"/>
      <c r="BY167" s="29"/>
      <c r="BZ167" s="29"/>
      <c r="CA167" s="29"/>
      <c r="CB167" s="29"/>
      <c r="CC167" s="29"/>
      <c r="CD167" s="29"/>
      <c r="CE167" s="29"/>
      <c r="CF167" s="29"/>
      <c r="CG167" s="29"/>
      <c r="CH167" s="29"/>
      <c r="CI167" s="29"/>
      <c r="CJ167" s="29"/>
      <c r="CK167" s="29"/>
      <c r="CL167" s="29"/>
      <c r="CM167" s="29"/>
      <c r="CN167" s="29"/>
      <c r="CO167" s="29"/>
      <c r="CP167" s="29"/>
      <c r="CQ167" s="29"/>
      <c r="CR167" s="29"/>
      <c r="CS167" s="29"/>
      <c r="CT167" s="29"/>
      <c r="CU167" s="29"/>
      <c r="CV167" s="29"/>
      <c r="CW167" s="29"/>
      <c r="CX167" s="29"/>
      <c r="CY167" s="29"/>
      <c r="CZ167" s="29"/>
      <c r="DA167" s="29"/>
      <c r="DB167" s="29"/>
      <c r="DC167" s="29"/>
      <c r="DD167" s="29"/>
      <c r="DE167" s="29"/>
      <c r="DF167" s="29"/>
      <c r="DG167" s="29"/>
      <c r="DH167" s="29"/>
      <c r="DI167" s="29"/>
      <c r="DJ167" s="29"/>
      <c r="DK167" s="29"/>
      <c r="DL167" s="29"/>
      <c r="DM167" s="29"/>
      <c r="DN167" s="29"/>
      <c r="DO167" s="29"/>
      <c r="DP167" s="29"/>
      <c r="DQ167" s="29"/>
      <c r="DR167" s="29"/>
      <c r="DS167" s="29"/>
      <c r="DT167" s="29"/>
      <c r="DU167" s="29"/>
      <c r="DV167" s="29"/>
      <c r="DW167" s="29"/>
      <c r="DX167" s="29"/>
      <c r="DY167" s="29"/>
      <c r="DZ167" s="29"/>
      <c r="EA167" s="29"/>
      <c r="EB167" s="29"/>
      <c r="EC167" s="29"/>
      <c r="ED167" s="29"/>
      <c r="EE167" s="29"/>
      <c r="EF167" s="29"/>
      <c r="EG167" s="29"/>
      <c r="EH167" s="29"/>
      <c r="EI167" s="29"/>
      <c r="EJ167" s="29"/>
      <c r="EK167" s="29"/>
      <c r="EL167" s="29"/>
      <c r="EM167" s="29"/>
      <c r="EN167" s="29"/>
      <c r="EO167" s="29"/>
      <c r="EP167" s="29"/>
      <c r="EQ167" s="29"/>
      <c r="ER167" s="29"/>
      <c r="ES167" s="29"/>
      <c r="ET167" s="29"/>
      <c r="EU167" s="29"/>
      <c r="EV167" s="29"/>
      <c r="EW167" s="29"/>
      <c r="EX167" s="29"/>
      <c r="EY167" s="29"/>
      <c r="EZ167" s="29"/>
      <c r="FA167" s="29"/>
      <c r="FB167" s="29"/>
      <c r="FC167" s="29"/>
      <c r="FD167" s="29"/>
      <c r="FE167" s="29"/>
      <c r="FF167" s="29"/>
      <c r="FG167" s="29"/>
      <c r="FH167" s="29"/>
      <c r="FI167" s="29"/>
      <c r="FJ167" s="29"/>
      <c r="FK167" s="29"/>
      <c r="FL167" s="29"/>
      <c r="FM167" s="29"/>
      <c r="FN167" s="29"/>
      <c r="FO167" s="29"/>
      <c r="FP167" s="29"/>
      <c r="FQ167" s="29"/>
      <c r="FR167" s="29"/>
      <c r="FS167" s="29"/>
      <c r="FT167" s="29"/>
      <c r="FU167" s="29"/>
      <c r="FV167" s="29"/>
      <c r="FW167" s="29"/>
      <c r="FX167" s="29"/>
      <c r="FY167" s="29"/>
      <c r="FZ167" s="29"/>
      <c r="GA167" s="29"/>
      <c r="GB167" s="29"/>
      <c r="GC167" s="29"/>
      <c r="GD167" s="29"/>
      <c r="GE167" s="29"/>
      <c r="GF167" s="29"/>
      <c r="GG167" s="29"/>
      <c r="GH167" s="29"/>
      <c r="GI167" s="29"/>
      <c r="GJ167" s="29"/>
      <c r="GK167" s="29"/>
      <c r="GL167" s="29"/>
      <c r="GM167" s="29"/>
      <c r="GN167" s="29"/>
      <c r="GO167" s="29"/>
      <c r="GP167" s="29"/>
      <c r="GQ167" s="29"/>
      <c r="GR167" s="29"/>
      <c r="GS167" s="29"/>
      <c r="GT167" s="29"/>
      <c r="GU167" s="29"/>
      <c r="GV167" s="29"/>
      <c r="GW167" s="29"/>
      <c r="GX167" s="29"/>
      <c r="GY167" s="29"/>
      <c r="GZ167" s="29"/>
      <c r="HA167" s="29"/>
      <c r="HB167" s="29"/>
      <c r="HC167" s="29"/>
      <c r="HD167" s="29"/>
      <c r="HE167" s="29"/>
      <c r="HF167" s="29"/>
      <c r="HG167" s="29"/>
      <c r="HH167" s="29"/>
      <c r="HI167" s="29"/>
      <c r="HJ167" s="29"/>
      <c r="HK167" s="29"/>
      <c r="HL167" s="29"/>
      <c r="HM167" s="29"/>
      <c r="HN167" s="29"/>
      <c r="HO167" s="29"/>
      <c r="HP167" s="29"/>
      <c r="HQ167" s="29"/>
      <c r="HR167" s="29"/>
      <c r="HS167" s="29"/>
      <c r="HT167" s="29"/>
      <c r="HU167" s="29"/>
      <c r="HV167" s="29"/>
      <c r="HW167" s="29"/>
      <c r="HX167" s="29"/>
      <c r="HY167" s="29"/>
      <c r="HZ167" s="29"/>
      <c r="IA167" s="29"/>
      <c r="IB167" s="29"/>
      <c r="IC167" s="29"/>
      <c r="ID167" s="29"/>
      <c r="IE167" s="29"/>
      <c r="IF167" s="29"/>
      <c r="IG167" s="29"/>
      <c r="IH167" s="29"/>
      <c r="II167" s="29"/>
      <c r="IJ167" s="29"/>
      <c r="IK167" s="29"/>
      <c r="IL167" s="29"/>
      <c r="IM167" s="29"/>
      <c r="IN167" s="29"/>
      <c r="IO167" s="29"/>
      <c r="IP167" s="29"/>
      <c r="IQ167" s="29"/>
      <c r="IR167" s="29"/>
      <c r="IS167" s="29"/>
      <c r="IT167" s="29"/>
      <c r="IU167" s="29"/>
      <c r="IV167" s="29"/>
      <c r="IW167" s="29"/>
      <c r="IX167" s="29"/>
      <c r="IY167" s="29"/>
      <c r="IZ167" s="29"/>
      <c r="JA167" s="29"/>
      <c r="JB167" s="29"/>
      <c r="JC167" s="29"/>
      <c r="JD167" s="29"/>
      <c r="JE167" s="29"/>
      <c r="JF167" s="29"/>
      <c r="JG167" s="29"/>
      <c r="JH167" s="29"/>
      <c r="JI167" s="29"/>
      <c r="JJ167" s="29"/>
      <c r="JK167" s="29"/>
      <c r="JL167" s="29"/>
      <c r="JM167" s="29"/>
      <c r="JN167" s="29"/>
      <c r="JO167" s="29"/>
      <c r="JP167" s="29"/>
      <c r="JQ167" s="29"/>
      <c r="JR167" s="29"/>
      <c r="JS167" s="29"/>
      <c r="JT167" s="29"/>
      <c r="JU167" s="29"/>
      <c r="JV167" s="29"/>
      <c r="JW167" s="29"/>
      <c r="JX167" s="29"/>
      <c r="JY167" s="29"/>
      <c r="JZ167" s="29"/>
      <c r="KA167" s="29"/>
      <c r="KB167" s="29"/>
      <c r="KC167" s="29"/>
      <c r="KD167" s="29"/>
      <c r="KE167" s="29"/>
      <c r="KF167" s="29"/>
      <c r="KG167" s="29"/>
      <c r="KH167" s="29"/>
      <c r="KI167" s="29"/>
      <c r="KJ167" s="29"/>
      <c r="KK167" s="29"/>
      <c r="KL167" s="29"/>
      <c r="KM167" s="29"/>
      <c r="KN167" s="29"/>
      <c r="KO167" s="29"/>
      <c r="KP167" s="29"/>
      <c r="KQ167" s="29"/>
      <c r="KR167" s="29"/>
      <c r="KS167" s="29"/>
      <c r="KT167" s="29"/>
      <c r="KU167" s="29"/>
      <c r="KV167" s="29"/>
      <c r="KW167" s="29"/>
      <c r="KX167" s="29"/>
      <c r="KY167" s="29"/>
      <c r="KZ167" s="29"/>
      <c r="LA167" s="29"/>
      <c r="LB167" s="29"/>
      <c r="LC167" s="29"/>
      <c r="LD167" s="29"/>
      <c r="LE167" s="29"/>
      <c r="LF167" s="29"/>
      <c r="LG167" s="29"/>
      <c r="LH167" s="29"/>
      <c r="LI167" s="29"/>
      <c r="LJ167" s="29"/>
      <c r="LK167" s="29"/>
      <c r="LL167" s="29"/>
      <c r="LM167" s="29"/>
      <c r="LN167" s="29"/>
      <c r="LO167" s="29"/>
      <c r="LP167" s="29"/>
      <c r="LQ167" s="29"/>
      <c r="LR167" s="29"/>
      <c r="LS167" s="29"/>
      <c r="LT167" s="29"/>
      <c r="LU167" s="29"/>
      <c r="LV167" s="29"/>
      <c r="LW167" s="29"/>
      <c r="LX167" s="29"/>
      <c r="LY167" s="29"/>
      <c r="LZ167" s="29"/>
      <c r="MA167" s="29"/>
      <c r="MB167" s="29"/>
      <c r="MC167" s="29"/>
      <c r="MD167" s="29"/>
      <c r="ME167" s="29"/>
      <c r="MF167" s="29"/>
      <c r="MG167" s="29"/>
      <c r="MH167" s="29"/>
      <c r="MI167" s="29"/>
      <c r="MJ167" s="29"/>
      <c r="MK167" s="29"/>
      <c r="ML167" s="29"/>
      <c r="MM167" s="29"/>
      <c r="MN167" s="29"/>
      <c r="MO167" s="29"/>
      <c r="MP167" s="29"/>
      <c r="MQ167" s="29"/>
      <c r="MR167" s="29"/>
      <c r="MS167" s="29"/>
      <c r="MT167" s="29"/>
      <c r="MU167" s="29"/>
      <c r="MV167" s="29"/>
      <c r="MW167" s="29"/>
      <c r="MX167" s="29"/>
      <c r="MY167" s="29"/>
      <c r="MZ167" s="29"/>
      <c r="NA167" s="29"/>
      <c r="NB167" s="29"/>
      <c r="NC167" s="29"/>
      <c r="ND167" s="29"/>
      <c r="NE167" s="29"/>
      <c r="NF167" s="29"/>
      <c r="NG167" s="29"/>
      <c r="NH167" s="29"/>
      <c r="NI167" s="29"/>
      <c r="NJ167" s="29"/>
      <c r="NK167" s="29"/>
      <c r="NL167" s="29"/>
      <c r="NM167" s="29"/>
      <c r="NN167" s="29"/>
      <c r="NO167" s="29"/>
      <c r="NP167" s="29"/>
      <c r="NQ167" s="29"/>
      <c r="NR167" s="29"/>
      <c r="NS167" s="29"/>
      <c r="NT167" s="29"/>
      <c r="NU167" s="29"/>
      <c r="NV167" s="29"/>
      <c r="NW167" s="29"/>
      <c r="NX167" s="29"/>
      <c r="NY167" s="29"/>
      <c r="NZ167" s="29"/>
      <c r="OA167" s="29"/>
      <c r="OB167" s="29"/>
      <c r="OC167" s="29"/>
      <c r="OD167" s="29"/>
      <c r="OE167" s="29"/>
      <c r="OF167" s="29"/>
      <c r="OG167" s="29"/>
      <c r="OH167" s="29"/>
      <c r="OI167" s="29"/>
      <c r="OJ167" s="29"/>
      <c r="OK167" s="29"/>
      <c r="OL167" s="29"/>
      <c r="OM167" s="29"/>
      <c r="ON167" s="29"/>
      <c r="OO167" s="29"/>
      <c r="OP167" s="29"/>
      <c r="OQ167" s="29"/>
      <c r="OR167" s="29"/>
      <c r="OS167" s="29"/>
      <c r="OT167" s="29"/>
      <c r="OU167" s="29"/>
      <c r="OV167" s="29"/>
      <c r="OW167" s="29"/>
      <c r="OX167" s="29"/>
      <c r="OY167" s="29"/>
      <c r="OZ167" s="29"/>
      <c r="PA167" s="29"/>
      <c r="PB167" s="29"/>
      <c r="PC167" s="29"/>
      <c r="PD167" s="29"/>
      <c r="PE167" s="29"/>
      <c r="PF167" s="29"/>
      <c r="PG167" s="29"/>
      <c r="PH167" s="29"/>
      <c r="PI167" s="29"/>
      <c r="PJ167" s="29"/>
      <c r="PK167" s="29"/>
      <c r="PL167" s="29"/>
      <c r="PM167" s="29"/>
      <c r="PN167" s="29"/>
      <c r="PO167" s="29"/>
      <c r="PP167" s="29"/>
      <c r="PQ167" s="29"/>
      <c r="PR167" s="29"/>
      <c r="PS167" s="29"/>
      <c r="PT167" s="29"/>
      <c r="PU167" s="29"/>
      <c r="PV167" s="29"/>
      <c r="PW167" s="29"/>
      <c r="PX167" s="29"/>
      <c r="PY167" s="29"/>
      <c r="PZ167" s="29"/>
      <c r="QA167" s="29"/>
      <c r="QB167" s="29"/>
      <c r="QC167" s="29"/>
      <c r="QD167" s="29"/>
      <c r="QE167" s="29"/>
      <c r="QF167" s="29"/>
      <c r="QG167" s="29"/>
      <c r="QH167" s="29"/>
      <c r="QI167" s="29"/>
      <c r="QJ167" s="29"/>
      <c r="QK167" s="29"/>
      <c r="QL167" s="29"/>
      <c r="QM167" s="29"/>
      <c r="QN167" s="29"/>
      <c r="QO167" s="29"/>
      <c r="QP167" s="29"/>
      <c r="QQ167" s="29"/>
      <c r="QR167" s="29"/>
      <c r="QS167" s="29"/>
      <c r="QT167" s="29"/>
      <c r="QU167" s="29"/>
      <c r="QV167" s="29"/>
      <c r="QW167" s="29"/>
      <c r="QX167" s="29"/>
      <c r="QY167" s="29"/>
      <c r="QZ167" s="29"/>
      <c r="RA167" s="29"/>
      <c r="RB167" s="29"/>
      <c r="RC167" s="29"/>
      <c r="RD167" s="29"/>
      <c r="RE167" s="29"/>
      <c r="RF167" s="29"/>
      <c r="RG167" s="29"/>
      <c r="RH167" s="29"/>
      <c r="RI167" s="29"/>
    </row>
    <row r="168" spans="1:480" s="30" customFormat="1" ht="145.5" customHeight="1" x14ac:dyDescent="0.25">
      <c r="A168" s="34" t="s">
        <v>50</v>
      </c>
      <c r="B168" s="34" t="s">
        <v>57</v>
      </c>
      <c r="C168" s="34" t="s">
        <v>19</v>
      </c>
      <c r="D168" s="26" t="s">
        <v>243</v>
      </c>
      <c r="E168" s="26" t="s">
        <v>26</v>
      </c>
      <c r="F168" s="34" t="s">
        <v>27</v>
      </c>
      <c r="G168" s="106">
        <v>1</v>
      </c>
      <c r="H168" s="76">
        <v>45630</v>
      </c>
      <c r="I168" s="107">
        <v>0</v>
      </c>
      <c r="J168" s="107">
        <v>0</v>
      </c>
      <c r="K168" s="74">
        <v>595</v>
      </c>
      <c r="L168" s="33">
        <v>0</v>
      </c>
      <c r="M168" s="33">
        <v>0</v>
      </c>
      <c r="N168" s="102"/>
      <c r="O168" s="102"/>
      <c r="P168" s="102"/>
      <c r="Q168" s="165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  <c r="BM168" s="29"/>
      <c r="BN168" s="29"/>
      <c r="BO168" s="29"/>
      <c r="BP168" s="29"/>
      <c r="BQ168" s="29"/>
      <c r="BR168" s="29"/>
      <c r="BS168" s="29"/>
      <c r="BT168" s="29"/>
      <c r="BU168" s="29"/>
      <c r="BV168" s="29"/>
      <c r="BW168" s="29"/>
      <c r="BX168" s="29"/>
      <c r="BY168" s="29"/>
      <c r="BZ168" s="29"/>
      <c r="CA168" s="29"/>
      <c r="CB168" s="29"/>
      <c r="CC168" s="29"/>
      <c r="CD168" s="29"/>
      <c r="CE168" s="29"/>
      <c r="CF168" s="29"/>
      <c r="CG168" s="29"/>
      <c r="CH168" s="29"/>
      <c r="CI168" s="29"/>
      <c r="CJ168" s="29"/>
      <c r="CK168" s="29"/>
      <c r="CL168" s="29"/>
      <c r="CM168" s="29"/>
      <c r="CN168" s="29"/>
      <c r="CO168" s="29"/>
      <c r="CP168" s="29"/>
      <c r="CQ168" s="29"/>
      <c r="CR168" s="29"/>
      <c r="CS168" s="29"/>
      <c r="CT168" s="29"/>
      <c r="CU168" s="29"/>
      <c r="CV168" s="29"/>
      <c r="CW168" s="29"/>
      <c r="CX168" s="29"/>
      <c r="CY168" s="29"/>
      <c r="CZ168" s="29"/>
      <c r="DA168" s="29"/>
      <c r="DB168" s="29"/>
      <c r="DC168" s="29"/>
      <c r="DD168" s="29"/>
      <c r="DE168" s="29"/>
      <c r="DF168" s="29"/>
      <c r="DG168" s="29"/>
      <c r="DH168" s="29"/>
      <c r="DI168" s="29"/>
      <c r="DJ168" s="29"/>
      <c r="DK168" s="29"/>
      <c r="DL168" s="29"/>
      <c r="DM168" s="29"/>
      <c r="DN168" s="29"/>
      <c r="DO168" s="29"/>
      <c r="DP168" s="29"/>
      <c r="DQ168" s="29"/>
      <c r="DR168" s="29"/>
      <c r="DS168" s="29"/>
      <c r="DT168" s="29"/>
      <c r="DU168" s="29"/>
      <c r="DV168" s="29"/>
      <c r="DW168" s="29"/>
      <c r="DX168" s="29"/>
      <c r="DY168" s="29"/>
      <c r="DZ168" s="29"/>
      <c r="EA168" s="29"/>
      <c r="EB168" s="29"/>
      <c r="EC168" s="29"/>
      <c r="ED168" s="29"/>
      <c r="EE168" s="29"/>
      <c r="EF168" s="29"/>
      <c r="EG168" s="29"/>
      <c r="EH168" s="29"/>
      <c r="EI168" s="29"/>
      <c r="EJ168" s="29"/>
      <c r="EK168" s="29"/>
      <c r="EL168" s="29"/>
      <c r="EM168" s="29"/>
      <c r="EN168" s="29"/>
      <c r="EO168" s="29"/>
      <c r="EP168" s="29"/>
      <c r="EQ168" s="29"/>
      <c r="ER168" s="29"/>
      <c r="ES168" s="29"/>
      <c r="ET168" s="29"/>
      <c r="EU168" s="29"/>
      <c r="EV168" s="29"/>
      <c r="EW168" s="29"/>
      <c r="EX168" s="29"/>
      <c r="EY168" s="29"/>
      <c r="EZ168" s="29"/>
      <c r="FA168" s="29"/>
      <c r="FB168" s="29"/>
      <c r="FC168" s="29"/>
      <c r="FD168" s="29"/>
      <c r="FE168" s="29"/>
      <c r="FF168" s="29"/>
      <c r="FG168" s="29"/>
      <c r="FH168" s="29"/>
      <c r="FI168" s="29"/>
      <c r="FJ168" s="29"/>
      <c r="FK168" s="29"/>
      <c r="FL168" s="29"/>
      <c r="FM168" s="29"/>
      <c r="FN168" s="29"/>
      <c r="FO168" s="29"/>
      <c r="FP168" s="29"/>
      <c r="FQ168" s="29"/>
      <c r="FR168" s="29"/>
      <c r="FS168" s="29"/>
      <c r="FT168" s="29"/>
      <c r="FU168" s="29"/>
      <c r="FV168" s="29"/>
      <c r="FW168" s="29"/>
      <c r="FX168" s="29"/>
      <c r="FY168" s="29"/>
      <c r="FZ168" s="29"/>
      <c r="GA168" s="29"/>
      <c r="GB168" s="29"/>
      <c r="GC168" s="29"/>
      <c r="GD168" s="29"/>
      <c r="GE168" s="29"/>
      <c r="GF168" s="29"/>
      <c r="GG168" s="29"/>
      <c r="GH168" s="29"/>
      <c r="GI168" s="29"/>
      <c r="GJ168" s="29"/>
      <c r="GK168" s="29"/>
      <c r="GL168" s="29"/>
      <c r="GM168" s="29"/>
      <c r="GN168" s="29"/>
      <c r="GO168" s="29"/>
      <c r="GP168" s="29"/>
      <c r="GQ168" s="29"/>
      <c r="GR168" s="29"/>
      <c r="GS168" s="29"/>
      <c r="GT168" s="29"/>
      <c r="GU168" s="29"/>
      <c r="GV168" s="29"/>
      <c r="GW168" s="29"/>
      <c r="GX168" s="29"/>
      <c r="GY168" s="29"/>
      <c r="GZ168" s="29"/>
      <c r="HA168" s="29"/>
      <c r="HB168" s="29"/>
      <c r="HC168" s="29"/>
      <c r="HD168" s="29"/>
      <c r="HE168" s="29"/>
      <c r="HF168" s="29"/>
      <c r="HG168" s="29"/>
      <c r="HH168" s="29"/>
      <c r="HI168" s="29"/>
      <c r="HJ168" s="29"/>
      <c r="HK168" s="29"/>
      <c r="HL168" s="29"/>
      <c r="HM168" s="29"/>
      <c r="HN168" s="29"/>
      <c r="HO168" s="29"/>
      <c r="HP168" s="29"/>
      <c r="HQ168" s="29"/>
      <c r="HR168" s="29"/>
      <c r="HS168" s="29"/>
      <c r="HT168" s="29"/>
      <c r="HU168" s="29"/>
      <c r="HV168" s="29"/>
      <c r="HW168" s="29"/>
      <c r="HX168" s="29"/>
      <c r="HY168" s="29"/>
      <c r="HZ168" s="29"/>
      <c r="IA168" s="29"/>
      <c r="IB168" s="29"/>
      <c r="IC168" s="29"/>
      <c r="ID168" s="29"/>
      <c r="IE168" s="29"/>
      <c r="IF168" s="29"/>
      <c r="IG168" s="29"/>
      <c r="IH168" s="29"/>
      <c r="II168" s="29"/>
      <c r="IJ168" s="29"/>
      <c r="IK168" s="29"/>
      <c r="IL168" s="29"/>
      <c r="IM168" s="29"/>
      <c r="IN168" s="29"/>
      <c r="IO168" s="29"/>
      <c r="IP168" s="29"/>
      <c r="IQ168" s="29"/>
      <c r="IR168" s="29"/>
      <c r="IS168" s="29"/>
      <c r="IT168" s="29"/>
      <c r="IU168" s="29"/>
      <c r="IV168" s="29"/>
      <c r="IW168" s="29"/>
      <c r="IX168" s="29"/>
      <c r="IY168" s="29"/>
      <c r="IZ168" s="29"/>
      <c r="JA168" s="29"/>
      <c r="JB168" s="29"/>
      <c r="JC168" s="29"/>
      <c r="JD168" s="29"/>
      <c r="JE168" s="29"/>
      <c r="JF168" s="29"/>
      <c r="JG168" s="29"/>
      <c r="JH168" s="29"/>
      <c r="JI168" s="29"/>
      <c r="JJ168" s="29"/>
      <c r="JK168" s="29"/>
      <c r="JL168" s="29"/>
      <c r="JM168" s="29"/>
      <c r="JN168" s="29"/>
      <c r="JO168" s="29"/>
      <c r="JP168" s="29"/>
      <c r="JQ168" s="29"/>
      <c r="JR168" s="29"/>
      <c r="JS168" s="29"/>
      <c r="JT168" s="29"/>
      <c r="JU168" s="29"/>
      <c r="JV168" s="29"/>
      <c r="JW168" s="29"/>
      <c r="JX168" s="29"/>
      <c r="JY168" s="29"/>
      <c r="JZ168" s="29"/>
      <c r="KA168" s="29"/>
      <c r="KB168" s="29"/>
      <c r="KC168" s="29"/>
      <c r="KD168" s="29"/>
      <c r="KE168" s="29"/>
      <c r="KF168" s="29"/>
      <c r="KG168" s="29"/>
      <c r="KH168" s="29"/>
      <c r="KI168" s="29"/>
      <c r="KJ168" s="29"/>
      <c r="KK168" s="29"/>
      <c r="KL168" s="29"/>
      <c r="KM168" s="29"/>
      <c r="KN168" s="29"/>
      <c r="KO168" s="29"/>
      <c r="KP168" s="29"/>
      <c r="KQ168" s="29"/>
      <c r="KR168" s="29"/>
      <c r="KS168" s="29"/>
      <c r="KT168" s="29"/>
      <c r="KU168" s="29"/>
      <c r="KV168" s="29"/>
      <c r="KW168" s="29"/>
      <c r="KX168" s="29"/>
      <c r="KY168" s="29"/>
      <c r="KZ168" s="29"/>
      <c r="LA168" s="29"/>
      <c r="LB168" s="29"/>
      <c r="LC168" s="29"/>
      <c r="LD168" s="29"/>
      <c r="LE168" s="29"/>
      <c r="LF168" s="29"/>
      <c r="LG168" s="29"/>
      <c r="LH168" s="29"/>
      <c r="LI168" s="29"/>
      <c r="LJ168" s="29"/>
      <c r="LK168" s="29"/>
      <c r="LL168" s="29"/>
      <c r="LM168" s="29"/>
      <c r="LN168" s="29"/>
      <c r="LO168" s="29"/>
      <c r="LP168" s="29"/>
      <c r="LQ168" s="29"/>
      <c r="LR168" s="29"/>
      <c r="LS168" s="29"/>
      <c r="LT168" s="29"/>
      <c r="LU168" s="29"/>
      <c r="LV168" s="29"/>
      <c r="LW168" s="29"/>
      <c r="LX168" s="29"/>
      <c r="LY168" s="29"/>
      <c r="LZ168" s="29"/>
      <c r="MA168" s="29"/>
      <c r="MB168" s="29"/>
      <c r="MC168" s="29"/>
      <c r="MD168" s="29"/>
      <c r="ME168" s="29"/>
      <c r="MF168" s="29"/>
      <c r="MG168" s="29"/>
      <c r="MH168" s="29"/>
      <c r="MI168" s="29"/>
      <c r="MJ168" s="29"/>
      <c r="MK168" s="29"/>
      <c r="ML168" s="29"/>
      <c r="MM168" s="29"/>
      <c r="MN168" s="29"/>
      <c r="MO168" s="29"/>
      <c r="MP168" s="29"/>
      <c r="MQ168" s="29"/>
      <c r="MR168" s="29"/>
      <c r="MS168" s="29"/>
      <c r="MT168" s="29"/>
      <c r="MU168" s="29"/>
      <c r="MV168" s="29"/>
      <c r="MW168" s="29"/>
      <c r="MX168" s="29"/>
      <c r="MY168" s="29"/>
      <c r="MZ168" s="29"/>
      <c r="NA168" s="29"/>
      <c r="NB168" s="29"/>
      <c r="NC168" s="29"/>
      <c r="ND168" s="29"/>
      <c r="NE168" s="29"/>
      <c r="NF168" s="29"/>
      <c r="NG168" s="29"/>
      <c r="NH168" s="29"/>
      <c r="NI168" s="29"/>
      <c r="NJ168" s="29"/>
      <c r="NK168" s="29"/>
      <c r="NL168" s="29"/>
      <c r="NM168" s="29"/>
      <c r="NN168" s="29"/>
      <c r="NO168" s="29"/>
      <c r="NP168" s="29"/>
      <c r="NQ168" s="29"/>
      <c r="NR168" s="29"/>
      <c r="NS168" s="29"/>
      <c r="NT168" s="29"/>
      <c r="NU168" s="29"/>
      <c r="NV168" s="29"/>
      <c r="NW168" s="29"/>
      <c r="NX168" s="29"/>
      <c r="NY168" s="29"/>
      <c r="NZ168" s="29"/>
      <c r="OA168" s="29"/>
      <c r="OB168" s="29"/>
      <c r="OC168" s="29"/>
      <c r="OD168" s="29"/>
      <c r="OE168" s="29"/>
      <c r="OF168" s="29"/>
      <c r="OG168" s="29"/>
      <c r="OH168" s="29"/>
      <c r="OI168" s="29"/>
      <c r="OJ168" s="29"/>
      <c r="OK168" s="29"/>
      <c r="OL168" s="29"/>
      <c r="OM168" s="29"/>
      <c r="ON168" s="29"/>
      <c r="OO168" s="29"/>
      <c r="OP168" s="29"/>
      <c r="OQ168" s="29"/>
      <c r="OR168" s="29"/>
      <c r="OS168" s="29"/>
      <c r="OT168" s="29"/>
      <c r="OU168" s="29"/>
      <c r="OV168" s="29"/>
      <c r="OW168" s="29"/>
      <c r="OX168" s="29"/>
      <c r="OY168" s="29"/>
      <c r="OZ168" s="29"/>
      <c r="PA168" s="29"/>
      <c r="PB168" s="29"/>
      <c r="PC168" s="29"/>
      <c r="PD168" s="29"/>
      <c r="PE168" s="29"/>
      <c r="PF168" s="29"/>
      <c r="PG168" s="29"/>
      <c r="PH168" s="29"/>
      <c r="PI168" s="29"/>
      <c r="PJ168" s="29"/>
      <c r="PK168" s="29"/>
      <c r="PL168" s="29"/>
      <c r="PM168" s="29"/>
      <c r="PN168" s="29"/>
      <c r="PO168" s="29"/>
      <c r="PP168" s="29"/>
      <c r="PQ168" s="29"/>
      <c r="PR168" s="29"/>
      <c r="PS168" s="29"/>
      <c r="PT168" s="29"/>
      <c r="PU168" s="29"/>
      <c r="PV168" s="29"/>
      <c r="PW168" s="29"/>
      <c r="PX168" s="29"/>
      <c r="PY168" s="29"/>
      <c r="PZ168" s="29"/>
      <c r="QA168" s="29"/>
      <c r="QB168" s="29"/>
      <c r="QC168" s="29"/>
      <c r="QD168" s="29"/>
      <c r="QE168" s="29"/>
      <c r="QF168" s="29"/>
      <c r="QG168" s="29"/>
      <c r="QH168" s="29"/>
      <c r="QI168" s="29"/>
      <c r="QJ168" s="29"/>
      <c r="QK168" s="29"/>
      <c r="QL168" s="29"/>
      <c r="QM168" s="29"/>
      <c r="QN168" s="29"/>
      <c r="QO168" s="29"/>
      <c r="QP168" s="29"/>
      <c r="QQ168" s="29"/>
      <c r="QR168" s="29"/>
      <c r="QS168" s="29"/>
      <c r="QT168" s="29"/>
      <c r="QU168" s="29"/>
      <c r="QV168" s="29"/>
      <c r="QW168" s="29"/>
      <c r="QX168" s="29"/>
      <c r="QY168" s="29"/>
      <c r="QZ168" s="29"/>
      <c r="RA168" s="29"/>
      <c r="RB168" s="29"/>
      <c r="RC168" s="29"/>
      <c r="RD168" s="29"/>
      <c r="RE168" s="29"/>
      <c r="RF168" s="29"/>
      <c r="RG168" s="29"/>
      <c r="RH168" s="29"/>
      <c r="RI168" s="29"/>
    </row>
    <row r="169" spans="1:480" s="30" customFormat="1" ht="156" customHeight="1" x14ac:dyDescent="0.3">
      <c r="A169" s="34" t="s">
        <v>50</v>
      </c>
      <c r="B169" s="34" t="s">
        <v>57</v>
      </c>
      <c r="C169" s="34" t="s">
        <v>19</v>
      </c>
      <c r="D169" s="26" t="s">
        <v>330</v>
      </c>
      <c r="E169" s="26" t="s">
        <v>26</v>
      </c>
      <c r="F169" s="25" t="s">
        <v>27</v>
      </c>
      <c r="G169" s="36">
        <v>1</v>
      </c>
      <c r="H169" s="76">
        <v>45630</v>
      </c>
      <c r="I169" s="27">
        <v>0</v>
      </c>
      <c r="J169" s="27">
        <v>0</v>
      </c>
      <c r="K169" s="74">
        <v>596.6</v>
      </c>
      <c r="L169" s="28">
        <v>0</v>
      </c>
      <c r="M169" s="33">
        <v>0</v>
      </c>
      <c r="N169" s="102"/>
      <c r="O169" s="102"/>
      <c r="P169" s="102"/>
      <c r="Q169" s="166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  <c r="BF169" s="29"/>
      <c r="BG169" s="29"/>
      <c r="BH169" s="29"/>
      <c r="BI169" s="29"/>
      <c r="BJ169" s="29"/>
      <c r="BK169" s="29"/>
      <c r="BL169" s="29"/>
      <c r="BM169" s="29"/>
      <c r="BN169" s="29"/>
      <c r="BO169" s="29"/>
      <c r="BP169" s="29"/>
      <c r="BQ169" s="29"/>
      <c r="BR169" s="29"/>
      <c r="BS169" s="29"/>
      <c r="BT169" s="29"/>
      <c r="BU169" s="29"/>
      <c r="BV169" s="29"/>
      <c r="BW169" s="29"/>
      <c r="BX169" s="29"/>
      <c r="BY169" s="29"/>
      <c r="BZ169" s="29"/>
      <c r="CA169" s="29"/>
      <c r="CB169" s="29"/>
      <c r="CC169" s="29"/>
      <c r="CD169" s="29"/>
      <c r="CE169" s="29"/>
      <c r="CF169" s="29"/>
      <c r="CG169" s="29"/>
      <c r="CH169" s="29"/>
      <c r="CI169" s="29"/>
      <c r="CJ169" s="29"/>
      <c r="CK169" s="29"/>
      <c r="CL169" s="29"/>
      <c r="CM169" s="29"/>
      <c r="CN169" s="29"/>
      <c r="CO169" s="29"/>
      <c r="CP169" s="29"/>
      <c r="CQ169" s="29"/>
      <c r="CR169" s="29"/>
      <c r="CS169" s="29"/>
      <c r="CT169" s="29"/>
      <c r="CU169" s="29"/>
      <c r="CV169" s="29"/>
      <c r="CW169" s="29"/>
      <c r="CX169" s="29"/>
      <c r="CY169" s="29"/>
      <c r="CZ169" s="29"/>
      <c r="DA169" s="29"/>
      <c r="DB169" s="29"/>
      <c r="DC169" s="29"/>
      <c r="DD169" s="29"/>
      <c r="DE169" s="29"/>
      <c r="DF169" s="29"/>
      <c r="DG169" s="29"/>
      <c r="DH169" s="29"/>
      <c r="DI169" s="29"/>
      <c r="DJ169" s="29"/>
      <c r="DK169" s="29"/>
      <c r="DL169" s="29"/>
      <c r="DM169" s="29"/>
      <c r="DN169" s="29"/>
      <c r="DO169" s="29"/>
      <c r="DP169" s="29"/>
      <c r="DQ169" s="29"/>
      <c r="DR169" s="29"/>
      <c r="DS169" s="29"/>
      <c r="DT169" s="29"/>
      <c r="DU169" s="29"/>
      <c r="DV169" s="29"/>
      <c r="DW169" s="29"/>
      <c r="DX169" s="29"/>
      <c r="DY169" s="29"/>
      <c r="DZ169" s="29"/>
      <c r="EA169" s="29"/>
      <c r="EB169" s="29"/>
      <c r="EC169" s="29"/>
      <c r="ED169" s="29"/>
      <c r="EE169" s="29"/>
      <c r="EF169" s="29"/>
      <c r="EG169" s="29"/>
      <c r="EH169" s="29"/>
      <c r="EI169" s="29"/>
      <c r="EJ169" s="29"/>
      <c r="EK169" s="29"/>
      <c r="EL169" s="29"/>
      <c r="EM169" s="29"/>
      <c r="EN169" s="29"/>
      <c r="EO169" s="29"/>
      <c r="EP169" s="29"/>
      <c r="EQ169" s="29"/>
      <c r="ER169" s="29"/>
      <c r="ES169" s="29"/>
      <c r="ET169" s="29"/>
      <c r="EU169" s="29"/>
      <c r="EV169" s="29"/>
      <c r="EW169" s="29"/>
      <c r="EX169" s="29"/>
      <c r="EY169" s="29"/>
      <c r="EZ169" s="29"/>
      <c r="FA169" s="29"/>
      <c r="FB169" s="29"/>
      <c r="FC169" s="29"/>
      <c r="FD169" s="29"/>
      <c r="FE169" s="29"/>
      <c r="FF169" s="29"/>
      <c r="FG169" s="29"/>
      <c r="FH169" s="29"/>
      <c r="FI169" s="29"/>
      <c r="FJ169" s="29"/>
      <c r="FK169" s="29"/>
      <c r="FL169" s="29"/>
      <c r="FM169" s="29"/>
      <c r="FN169" s="29"/>
      <c r="FO169" s="29"/>
      <c r="FP169" s="29"/>
      <c r="FQ169" s="29"/>
      <c r="FR169" s="29"/>
      <c r="FS169" s="29"/>
      <c r="FT169" s="29"/>
      <c r="FU169" s="29"/>
      <c r="FV169" s="29"/>
      <c r="FW169" s="29"/>
      <c r="FX169" s="29"/>
      <c r="FY169" s="29"/>
      <c r="FZ169" s="29"/>
      <c r="GA169" s="29"/>
      <c r="GB169" s="29"/>
      <c r="GC169" s="29"/>
      <c r="GD169" s="29"/>
      <c r="GE169" s="29"/>
      <c r="GF169" s="29"/>
      <c r="GG169" s="29"/>
      <c r="GH169" s="29"/>
      <c r="GI169" s="29"/>
      <c r="GJ169" s="29"/>
      <c r="GK169" s="29"/>
      <c r="GL169" s="29"/>
      <c r="GM169" s="29"/>
      <c r="GN169" s="29"/>
      <c r="GO169" s="29"/>
      <c r="GP169" s="29"/>
      <c r="GQ169" s="29"/>
      <c r="GR169" s="29"/>
      <c r="GS169" s="29"/>
      <c r="GT169" s="29"/>
      <c r="GU169" s="29"/>
      <c r="GV169" s="29"/>
      <c r="GW169" s="29"/>
      <c r="GX169" s="29"/>
      <c r="GY169" s="29"/>
      <c r="GZ169" s="29"/>
      <c r="HA169" s="29"/>
      <c r="HB169" s="29"/>
      <c r="HC169" s="29"/>
      <c r="HD169" s="29"/>
      <c r="HE169" s="29"/>
      <c r="HF169" s="29"/>
      <c r="HG169" s="29"/>
      <c r="HH169" s="29"/>
      <c r="HI169" s="29"/>
      <c r="HJ169" s="29"/>
      <c r="HK169" s="29"/>
      <c r="HL169" s="29"/>
      <c r="HM169" s="29"/>
      <c r="HN169" s="29"/>
      <c r="HO169" s="29"/>
      <c r="HP169" s="29"/>
      <c r="HQ169" s="29"/>
      <c r="HR169" s="29"/>
      <c r="HS169" s="29"/>
      <c r="HT169" s="29"/>
      <c r="HU169" s="29"/>
      <c r="HV169" s="29"/>
      <c r="HW169" s="29"/>
      <c r="HX169" s="29"/>
      <c r="HY169" s="29"/>
      <c r="HZ169" s="29"/>
      <c r="IA169" s="29"/>
      <c r="IB169" s="29"/>
      <c r="IC169" s="29"/>
      <c r="ID169" s="29"/>
      <c r="IE169" s="29"/>
      <c r="IF169" s="29"/>
      <c r="IG169" s="29"/>
      <c r="IH169" s="29"/>
      <c r="II169" s="29"/>
      <c r="IJ169" s="29"/>
      <c r="IK169" s="29"/>
      <c r="IL169" s="29"/>
      <c r="IM169" s="29"/>
      <c r="IN169" s="29"/>
      <c r="IO169" s="29"/>
      <c r="IP169" s="29"/>
      <c r="IQ169" s="29"/>
      <c r="IR169" s="29"/>
      <c r="IS169" s="29"/>
      <c r="IT169" s="29"/>
      <c r="IU169" s="29"/>
      <c r="IV169" s="29"/>
      <c r="IW169" s="29"/>
      <c r="IX169" s="29"/>
      <c r="IY169" s="29"/>
      <c r="IZ169" s="29"/>
      <c r="JA169" s="29"/>
      <c r="JB169" s="29"/>
      <c r="JC169" s="29"/>
      <c r="JD169" s="29"/>
      <c r="JE169" s="29"/>
      <c r="JF169" s="29"/>
      <c r="JG169" s="29"/>
      <c r="JH169" s="29"/>
      <c r="JI169" s="29"/>
      <c r="JJ169" s="29"/>
      <c r="JK169" s="29"/>
      <c r="JL169" s="29"/>
      <c r="JM169" s="29"/>
      <c r="JN169" s="29"/>
      <c r="JO169" s="29"/>
      <c r="JP169" s="29"/>
      <c r="JQ169" s="29"/>
      <c r="JR169" s="29"/>
      <c r="JS169" s="29"/>
      <c r="JT169" s="29"/>
      <c r="JU169" s="29"/>
      <c r="JV169" s="29"/>
      <c r="JW169" s="29"/>
      <c r="JX169" s="29"/>
      <c r="JY169" s="29"/>
      <c r="JZ169" s="29"/>
      <c r="KA169" s="29"/>
      <c r="KB169" s="29"/>
      <c r="KC169" s="29"/>
      <c r="KD169" s="29"/>
      <c r="KE169" s="29"/>
      <c r="KF169" s="29"/>
      <c r="KG169" s="29"/>
      <c r="KH169" s="29"/>
      <c r="KI169" s="29"/>
      <c r="KJ169" s="29"/>
      <c r="KK169" s="29"/>
      <c r="KL169" s="29"/>
      <c r="KM169" s="29"/>
      <c r="KN169" s="29"/>
      <c r="KO169" s="29"/>
      <c r="KP169" s="29"/>
      <c r="KQ169" s="29"/>
      <c r="KR169" s="29"/>
      <c r="KS169" s="29"/>
      <c r="KT169" s="29"/>
      <c r="KU169" s="29"/>
      <c r="KV169" s="29"/>
      <c r="KW169" s="29"/>
      <c r="KX169" s="29"/>
      <c r="KY169" s="29"/>
      <c r="KZ169" s="29"/>
      <c r="LA169" s="29"/>
      <c r="LB169" s="29"/>
      <c r="LC169" s="29"/>
      <c r="LD169" s="29"/>
      <c r="LE169" s="29"/>
      <c r="LF169" s="29"/>
      <c r="LG169" s="29"/>
      <c r="LH169" s="29"/>
      <c r="LI169" s="29"/>
      <c r="LJ169" s="29"/>
      <c r="LK169" s="29"/>
      <c r="LL169" s="29"/>
      <c r="LM169" s="29"/>
      <c r="LN169" s="29"/>
      <c r="LO169" s="29"/>
      <c r="LP169" s="29"/>
      <c r="LQ169" s="29"/>
      <c r="LR169" s="29"/>
      <c r="LS169" s="29"/>
      <c r="LT169" s="29"/>
      <c r="LU169" s="29"/>
      <c r="LV169" s="29"/>
      <c r="LW169" s="29"/>
      <c r="LX169" s="29"/>
      <c r="LY169" s="29"/>
      <c r="LZ169" s="29"/>
      <c r="MA169" s="29"/>
      <c r="MB169" s="29"/>
      <c r="MC169" s="29"/>
      <c r="MD169" s="29"/>
      <c r="ME169" s="29"/>
      <c r="MF169" s="29"/>
      <c r="MG169" s="29"/>
      <c r="MH169" s="29"/>
      <c r="MI169" s="29"/>
      <c r="MJ169" s="29"/>
      <c r="MK169" s="29"/>
      <c r="ML169" s="29"/>
      <c r="MM169" s="29"/>
      <c r="MN169" s="29"/>
      <c r="MO169" s="29"/>
      <c r="MP169" s="29"/>
      <c r="MQ169" s="29"/>
      <c r="MR169" s="29"/>
      <c r="MS169" s="29"/>
      <c r="MT169" s="29"/>
      <c r="MU169" s="29"/>
      <c r="MV169" s="29"/>
      <c r="MW169" s="29"/>
      <c r="MX169" s="29"/>
      <c r="MY169" s="29"/>
      <c r="MZ169" s="29"/>
      <c r="NA169" s="29"/>
      <c r="NB169" s="29"/>
      <c r="NC169" s="29"/>
      <c r="ND169" s="29"/>
      <c r="NE169" s="29"/>
      <c r="NF169" s="29"/>
      <c r="NG169" s="29"/>
      <c r="NH169" s="29"/>
      <c r="NI169" s="29"/>
      <c r="NJ169" s="29"/>
      <c r="NK169" s="29"/>
      <c r="NL169" s="29"/>
      <c r="NM169" s="29"/>
      <c r="NN169" s="29"/>
      <c r="NO169" s="29"/>
      <c r="NP169" s="29"/>
      <c r="NQ169" s="29"/>
      <c r="NR169" s="29"/>
      <c r="NS169" s="29"/>
      <c r="NT169" s="29"/>
      <c r="NU169" s="29"/>
      <c r="NV169" s="29"/>
      <c r="NW169" s="29"/>
      <c r="NX169" s="29"/>
      <c r="NY169" s="29"/>
      <c r="NZ169" s="29"/>
      <c r="OA169" s="29"/>
      <c r="OB169" s="29"/>
      <c r="OC169" s="29"/>
      <c r="OD169" s="29"/>
      <c r="OE169" s="29"/>
      <c r="OF169" s="29"/>
      <c r="OG169" s="29"/>
      <c r="OH169" s="29"/>
      <c r="OI169" s="29"/>
      <c r="OJ169" s="29"/>
      <c r="OK169" s="29"/>
      <c r="OL169" s="29"/>
      <c r="OM169" s="29"/>
      <c r="ON169" s="29"/>
      <c r="OO169" s="29"/>
      <c r="OP169" s="29"/>
      <c r="OQ169" s="29"/>
      <c r="OR169" s="29"/>
      <c r="OS169" s="29"/>
      <c r="OT169" s="29"/>
      <c r="OU169" s="29"/>
      <c r="OV169" s="29"/>
      <c r="OW169" s="29"/>
      <c r="OX169" s="29"/>
      <c r="OY169" s="29"/>
      <c r="OZ169" s="29"/>
      <c r="PA169" s="29"/>
      <c r="PB169" s="29"/>
      <c r="PC169" s="29"/>
      <c r="PD169" s="29"/>
      <c r="PE169" s="29"/>
      <c r="PF169" s="29"/>
      <c r="PG169" s="29"/>
      <c r="PH169" s="29"/>
      <c r="PI169" s="29"/>
      <c r="PJ169" s="29"/>
      <c r="PK169" s="29"/>
      <c r="PL169" s="29"/>
      <c r="PM169" s="29"/>
      <c r="PN169" s="29"/>
      <c r="PO169" s="29"/>
      <c r="PP169" s="29"/>
      <c r="PQ169" s="29"/>
      <c r="PR169" s="29"/>
      <c r="PS169" s="29"/>
      <c r="PT169" s="29"/>
      <c r="PU169" s="29"/>
      <c r="PV169" s="29"/>
      <c r="PW169" s="29"/>
      <c r="PX169" s="29"/>
      <c r="PY169" s="29"/>
      <c r="PZ169" s="29"/>
      <c r="QA169" s="29"/>
      <c r="QB169" s="29"/>
      <c r="QC169" s="29"/>
      <c r="QD169" s="29"/>
      <c r="QE169" s="29"/>
      <c r="QF169" s="29"/>
      <c r="QG169" s="29"/>
      <c r="QH169" s="29"/>
      <c r="QI169" s="29"/>
      <c r="QJ169" s="29"/>
      <c r="QK169" s="29"/>
      <c r="QL169" s="29"/>
      <c r="QM169" s="29"/>
      <c r="QN169" s="29"/>
      <c r="QO169" s="29"/>
      <c r="QP169" s="29"/>
      <c r="QQ169" s="29"/>
      <c r="QR169" s="29"/>
      <c r="QS169" s="29"/>
      <c r="QT169" s="29"/>
      <c r="QU169" s="29"/>
      <c r="QV169" s="29"/>
      <c r="QW169" s="29"/>
      <c r="QX169" s="29"/>
      <c r="QY169" s="29"/>
      <c r="QZ169" s="29"/>
      <c r="RA169" s="29"/>
      <c r="RB169" s="29"/>
      <c r="RC169" s="29"/>
      <c r="RD169" s="29"/>
      <c r="RE169" s="29"/>
      <c r="RF169" s="29"/>
      <c r="RG169" s="29"/>
      <c r="RH169" s="29"/>
      <c r="RI169" s="29"/>
    </row>
    <row r="170" spans="1:480" s="30" customFormat="1" ht="84" customHeight="1" x14ac:dyDescent="0.3">
      <c r="A170" s="34" t="s">
        <v>50</v>
      </c>
      <c r="B170" s="34" t="s">
        <v>57</v>
      </c>
      <c r="C170" s="34" t="s">
        <v>19</v>
      </c>
      <c r="D170" s="26" t="s">
        <v>333</v>
      </c>
      <c r="E170" s="26" t="s">
        <v>26</v>
      </c>
      <c r="F170" s="25" t="s">
        <v>27</v>
      </c>
      <c r="G170" s="36">
        <v>1</v>
      </c>
      <c r="H170" s="76">
        <v>45631</v>
      </c>
      <c r="I170" s="27">
        <v>0</v>
      </c>
      <c r="J170" s="27">
        <v>0</v>
      </c>
      <c r="K170" s="74">
        <v>600</v>
      </c>
      <c r="L170" s="28">
        <v>0</v>
      </c>
      <c r="M170" s="33">
        <v>0</v>
      </c>
      <c r="N170" s="102"/>
      <c r="O170" s="102"/>
      <c r="P170" s="102"/>
      <c r="Q170" s="166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  <c r="BM170" s="29"/>
      <c r="BN170" s="29"/>
      <c r="BO170" s="29"/>
      <c r="BP170" s="29"/>
      <c r="BQ170" s="29"/>
      <c r="BR170" s="29"/>
      <c r="BS170" s="29"/>
      <c r="BT170" s="29"/>
      <c r="BU170" s="29"/>
      <c r="BV170" s="29"/>
      <c r="BW170" s="29"/>
      <c r="BX170" s="29"/>
      <c r="BY170" s="29"/>
      <c r="BZ170" s="29"/>
      <c r="CA170" s="29"/>
      <c r="CB170" s="29"/>
      <c r="CC170" s="29"/>
      <c r="CD170" s="29"/>
      <c r="CE170" s="29"/>
      <c r="CF170" s="29"/>
      <c r="CG170" s="29"/>
      <c r="CH170" s="29"/>
      <c r="CI170" s="29"/>
      <c r="CJ170" s="29"/>
      <c r="CK170" s="29"/>
      <c r="CL170" s="29"/>
      <c r="CM170" s="29"/>
      <c r="CN170" s="29"/>
      <c r="CO170" s="29"/>
      <c r="CP170" s="29"/>
      <c r="CQ170" s="29"/>
      <c r="CR170" s="29"/>
      <c r="CS170" s="29"/>
      <c r="CT170" s="29"/>
      <c r="CU170" s="29"/>
      <c r="CV170" s="29"/>
      <c r="CW170" s="29"/>
      <c r="CX170" s="29"/>
      <c r="CY170" s="29"/>
      <c r="CZ170" s="29"/>
      <c r="DA170" s="29"/>
      <c r="DB170" s="29"/>
      <c r="DC170" s="29"/>
      <c r="DD170" s="29"/>
      <c r="DE170" s="29"/>
      <c r="DF170" s="29"/>
      <c r="DG170" s="29"/>
      <c r="DH170" s="29"/>
      <c r="DI170" s="29"/>
      <c r="DJ170" s="29"/>
      <c r="DK170" s="29"/>
      <c r="DL170" s="29"/>
      <c r="DM170" s="29"/>
      <c r="DN170" s="29"/>
      <c r="DO170" s="29"/>
      <c r="DP170" s="29"/>
      <c r="DQ170" s="29"/>
      <c r="DR170" s="29"/>
      <c r="DS170" s="29"/>
      <c r="DT170" s="29"/>
      <c r="DU170" s="29"/>
      <c r="DV170" s="29"/>
      <c r="DW170" s="29"/>
      <c r="DX170" s="29"/>
      <c r="DY170" s="29"/>
      <c r="DZ170" s="29"/>
      <c r="EA170" s="29"/>
      <c r="EB170" s="29"/>
      <c r="EC170" s="29"/>
      <c r="ED170" s="29"/>
      <c r="EE170" s="29"/>
      <c r="EF170" s="29"/>
      <c r="EG170" s="29"/>
      <c r="EH170" s="29"/>
      <c r="EI170" s="29"/>
      <c r="EJ170" s="29"/>
      <c r="EK170" s="29"/>
      <c r="EL170" s="29"/>
      <c r="EM170" s="29"/>
      <c r="EN170" s="29"/>
      <c r="EO170" s="29"/>
      <c r="EP170" s="29"/>
      <c r="EQ170" s="29"/>
      <c r="ER170" s="29"/>
      <c r="ES170" s="29"/>
      <c r="ET170" s="29"/>
      <c r="EU170" s="29"/>
      <c r="EV170" s="29"/>
      <c r="EW170" s="29"/>
      <c r="EX170" s="29"/>
      <c r="EY170" s="29"/>
      <c r="EZ170" s="29"/>
      <c r="FA170" s="29"/>
      <c r="FB170" s="29"/>
      <c r="FC170" s="29"/>
      <c r="FD170" s="29"/>
      <c r="FE170" s="29"/>
      <c r="FF170" s="29"/>
      <c r="FG170" s="29"/>
      <c r="FH170" s="29"/>
      <c r="FI170" s="29"/>
      <c r="FJ170" s="29"/>
      <c r="FK170" s="29"/>
      <c r="FL170" s="29"/>
      <c r="FM170" s="29"/>
      <c r="FN170" s="29"/>
      <c r="FO170" s="29"/>
      <c r="FP170" s="29"/>
      <c r="FQ170" s="29"/>
      <c r="FR170" s="29"/>
      <c r="FS170" s="29"/>
      <c r="FT170" s="29"/>
      <c r="FU170" s="29"/>
      <c r="FV170" s="29"/>
      <c r="FW170" s="29"/>
      <c r="FX170" s="29"/>
      <c r="FY170" s="29"/>
      <c r="FZ170" s="29"/>
      <c r="GA170" s="29"/>
      <c r="GB170" s="29"/>
      <c r="GC170" s="29"/>
      <c r="GD170" s="29"/>
      <c r="GE170" s="29"/>
      <c r="GF170" s="29"/>
      <c r="GG170" s="29"/>
      <c r="GH170" s="29"/>
      <c r="GI170" s="29"/>
      <c r="GJ170" s="29"/>
      <c r="GK170" s="29"/>
      <c r="GL170" s="29"/>
      <c r="GM170" s="29"/>
      <c r="GN170" s="29"/>
      <c r="GO170" s="29"/>
      <c r="GP170" s="29"/>
      <c r="GQ170" s="29"/>
      <c r="GR170" s="29"/>
      <c r="GS170" s="29"/>
      <c r="GT170" s="29"/>
      <c r="GU170" s="29"/>
      <c r="GV170" s="29"/>
      <c r="GW170" s="29"/>
      <c r="GX170" s="29"/>
      <c r="GY170" s="29"/>
      <c r="GZ170" s="29"/>
      <c r="HA170" s="29"/>
      <c r="HB170" s="29"/>
      <c r="HC170" s="29"/>
      <c r="HD170" s="29"/>
      <c r="HE170" s="29"/>
      <c r="HF170" s="29"/>
      <c r="HG170" s="29"/>
      <c r="HH170" s="29"/>
      <c r="HI170" s="29"/>
      <c r="HJ170" s="29"/>
      <c r="HK170" s="29"/>
      <c r="HL170" s="29"/>
      <c r="HM170" s="29"/>
      <c r="HN170" s="29"/>
      <c r="HO170" s="29"/>
      <c r="HP170" s="29"/>
      <c r="HQ170" s="29"/>
      <c r="HR170" s="29"/>
      <c r="HS170" s="29"/>
      <c r="HT170" s="29"/>
      <c r="HU170" s="29"/>
      <c r="HV170" s="29"/>
      <c r="HW170" s="29"/>
      <c r="HX170" s="29"/>
      <c r="HY170" s="29"/>
      <c r="HZ170" s="29"/>
      <c r="IA170" s="29"/>
      <c r="IB170" s="29"/>
      <c r="IC170" s="29"/>
      <c r="ID170" s="29"/>
      <c r="IE170" s="29"/>
      <c r="IF170" s="29"/>
      <c r="IG170" s="29"/>
      <c r="IH170" s="29"/>
      <c r="II170" s="29"/>
      <c r="IJ170" s="29"/>
      <c r="IK170" s="29"/>
      <c r="IL170" s="29"/>
      <c r="IM170" s="29"/>
      <c r="IN170" s="29"/>
      <c r="IO170" s="29"/>
      <c r="IP170" s="29"/>
      <c r="IQ170" s="29"/>
      <c r="IR170" s="29"/>
      <c r="IS170" s="29"/>
      <c r="IT170" s="29"/>
      <c r="IU170" s="29"/>
      <c r="IV170" s="29"/>
      <c r="IW170" s="29"/>
      <c r="IX170" s="29"/>
      <c r="IY170" s="29"/>
      <c r="IZ170" s="29"/>
      <c r="JA170" s="29"/>
      <c r="JB170" s="29"/>
      <c r="JC170" s="29"/>
      <c r="JD170" s="29"/>
      <c r="JE170" s="29"/>
      <c r="JF170" s="29"/>
      <c r="JG170" s="29"/>
      <c r="JH170" s="29"/>
      <c r="JI170" s="29"/>
      <c r="JJ170" s="29"/>
      <c r="JK170" s="29"/>
      <c r="JL170" s="29"/>
      <c r="JM170" s="29"/>
      <c r="JN170" s="29"/>
      <c r="JO170" s="29"/>
      <c r="JP170" s="29"/>
      <c r="JQ170" s="29"/>
      <c r="JR170" s="29"/>
      <c r="JS170" s="29"/>
      <c r="JT170" s="29"/>
      <c r="JU170" s="29"/>
      <c r="JV170" s="29"/>
      <c r="JW170" s="29"/>
      <c r="JX170" s="29"/>
      <c r="JY170" s="29"/>
      <c r="JZ170" s="29"/>
      <c r="KA170" s="29"/>
      <c r="KB170" s="29"/>
      <c r="KC170" s="29"/>
      <c r="KD170" s="29"/>
      <c r="KE170" s="29"/>
      <c r="KF170" s="29"/>
      <c r="KG170" s="29"/>
      <c r="KH170" s="29"/>
      <c r="KI170" s="29"/>
      <c r="KJ170" s="29"/>
      <c r="KK170" s="29"/>
      <c r="KL170" s="29"/>
      <c r="KM170" s="29"/>
      <c r="KN170" s="29"/>
      <c r="KO170" s="29"/>
      <c r="KP170" s="29"/>
      <c r="KQ170" s="29"/>
      <c r="KR170" s="29"/>
      <c r="KS170" s="29"/>
      <c r="KT170" s="29"/>
      <c r="KU170" s="29"/>
      <c r="KV170" s="29"/>
      <c r="KW170" s="29"/>
      <c r="KX170" s="29"/>
      <c r="KY170" s="29"/>
      <c r="KZ170" s="29"/>
      <c r="LA170" s="29"/>
      <c r="LB170" s="29"/>
      <c r="LC170" s="29"/>
      <c r="LD170" s="29"/>
      <c r="LE170" s="29"/>
      <c r="LF170" s="29"/>
      <c r="LG170" s="29"/>
      <c r="LH170" s="29"/>
      <c r="LI170" s="29"/>
      <c r="LJ170" s="29"/>
      <c r="LK170" s="29"/>
      <c r="LL170" s="29"/>
      <c r="LM170" s="29"/>
      <c r="LN170" s="29"/>
      <c r="LO170" s="29"/>
      <c r="LP170" s="29"/>
      <c r="LQ170" s="29"/>
      <c r="LR170" s="29"/>
      <c r="LS170" s="29"/>
      <c r="LT170" s="29"/>
      <c r="LU170" s="29"/>
      <c r="LV170" s="29"/>
      <c r="LW170" s="29"/>
      <c r="LX170" s="29"/>
      <c r="LY170" s="29"/>
      <c r="LZ170" s="29"/>
      <c r="MA170" s="29"/>
      <c r="MB170" s="29"/>
      <c r="MC170" s="29"/>
      <c r="MD170" s="29"/>
      <c r="ME170" s="29"/>
      <c r="MF170" s="29"/>
      <c r="MG170" s="29"/>
      <c r="MH170" s="29"/>
      <c r="MI170" s="29"/>
      <c r="MJ170" s="29"/>
      <c r="MK170" s="29"/>
      <c r="ML170" s="29"/>
      <c r="MM170" s="29"/>
      <c r="MN170" s="29"/>
      <c r="MO170" s="29"/>
      <c r="MP170" s="29"/>
      <c r="MQ170" s="29"/>
      <c r="MR170" s="29"/>
      <c r="MS170" s="29"/>
      <c r="MT170" s="29"/>
      <c r="MU170" s="29"/>
      <c r="MV170" s="29"/>
      <c r="MW170" s="29"/>
      <c r="MX170" s="29"/>
      <c r="MY170" s="29"/>
      <c r="MZ170" s="29"/>
      <c r="NA170" s="29"/>
      <c r="NB170" s="29"/>
      <c r="NC170" s="29"/>
      <c r="ND170" s="29"/>
      <c r="NE170" s="29"/>
      <c r="NF170" s="29"/>
      <c r="NG170" s="29"/>
      <c r="NH170" s="29"/>
      <c r="NI170" s="29"/>
      <c r="NJ170" s="29"/>
      <c r="NK170" s="29"/>
      <c r="NL170" s="29"/>
      <c r="NM170" s="29"/>
      <c r="NN170" s="29"/>
      <c r="NO170" s="29"/>
      <c r="NP170" s="29"/>
      <c r="NQ170" s="29"/>
      <c r="NR170" s="29"/>
      <c r="NS170" s="29"/>
      <c r="NT170" s="29"/>
      <c r="NU170" s="29"/>
      <c r="NV170" s="29"/>
      <c r="NW170" s="29"/>
      <c r="NX170" s="29"/>
      <c r="NY170" s="29"/>
      <c r="NZ170" s="29"/>
      <c r="OA170" s="29"/>
      <c r="OB170" s="29"/>
      <c r="OC170" s="29"/>
      <c r="OD170" s="29"/>
      <c r="OE170" s="29"/>
      <c r="OF170" s="29"/>
      <c r="OG170" s="29"/>
      <c r="OH170" s="29"/>
      <c r="OI170" s="29"/>
      <c r="OJ170" s="29"/>
      <c r="OK170" s="29"/>
      <c r="OL170" s="29"/>
      <c r="OM170" s="29"/>
      <c r="ON170" s="29"/>
      <c r="OO170" s="29"/>
      <c r="OP170" s="29"/>
      <c r="OQ170" s="29"/>
      <c r="OR170" s="29"/>
      <c r="OS170" s="29"/>
      <c r="OT170" s="29"/>
      <c r="OU170" s="29"/>
      <c r="OV170" s="29"/>
      <c r="OW170" s="29"/>
      <c r="OX170" s="29"/>
      <c r="OY170" s="29"/>
      <c r="OZ170" s="29"/>
      <c r="PA170" s="29"/>
      <c r="PB170" s="29"/>
      <c r="PC170" s="29"/>
      <c r="PD170" s="29"/>
      <c r="PE170" s="29"/>
      <c r="PF170" s="29"/>
      <c r="PG170" s="29"/>
      <c r="PH170" s="29"/>
      <c r="PI170" s="29"/>
      <c r="PJ170" s="29"/>
      <c r="PK170" s="29"/>
      <c r="PL170" s="29"/>
      <c r="PM170" s="29"/>
      <c r="PN170" s="29"/>
      <c r="PO170" s="29"/>
      <c r="PP170" s="29"/>
      <c r="PQ170" s="29"/>
      <c r="PR170" s="29"/>
      <c r="PS170" s="29"/>
      <c r="PT170" s="29"/>
      <c r="PU170" s="29"/>
      <c r="PV170" s="29"/>
      <c r="PW170" s="29"/>
      <c r="PX170" s="29"/>
      <c r="PY170" s="29"/>
      <c r="PZ170" s="29"/>
      <c r="QA170" s="29"/>
      <c r="QB170" s="29"/>
      <c r="QC170" s="29"/>
      <c r="QD170" s="29"/>
      <c r="QE170" s="29"/>
      <c r="QF170" s="29"/>
      <c r="QG170" s="29"/>
      <c r="QH170" s="29"/>
      <c r="QI170" s="29"/>
      <c r="QJ170" s="29"/>
      <c r="QK170" s="29"/>
      <c r="QL170" s="29"/>
      <c r="QM170" s="29"/>
      <c r="QN170" s="29"/>
      <c r="QO170" s="29"/>
      <c r="QP170" s="29"/>
      <c r="QQ170" s="29"/>
      <c r="QR170" s="29"/>
      <c r="QS170" s="29"/>
      <c r="QT170" s="29"/>
      <c r="QU170" s="29"/>
      <c r="QV170" s="29"/>
      <c r="QW170" s="29"/>
      <c r="QX170" s="29"/>
      <c r="QY170" s="29"/>
      <c r="QZ170" s="29"/>
      <c r="RA170" s="29"/>
      <c r="RB170" s="29"/>
      <c r="RC170" s="29"/>
      <c r="RD170" s="29"/>
      <c r="RE170" s="29"/>
      <c r="RF170" s="29"/>
      <c r="RG170" s="29"/>
      <c r="RH170" s="29"/>
      <c r="RI170" s="29"/>
    </row>
    <row r="171" spans="1:480" s="30" customFormat="1" ht="119.25" customHeight="1" x14ac:dyDescent="0.3">
      <c r="A171" s="34" t="s">
        <v>50</v>
      </c>
      <c r="B171" s="34" t="s">
        <v>57</v>
      </c>
      <c r="C171" s="34" t="s">
        <v>19</v>
      </c>
      <c r="D171" s="103" t="s">
        <v>340</v>
      </c>
      <c r="E171" s="26" t="s">
        <v>26</v>
      </c>
      <c r="F171" s="25" t="s">
        <v>27</v>
      </c>
      <c r="G171" s="36">
        <v>1</v>
      </c>
      <c r="H171" s="76">
        <v>45631</v>
      </c>
      <c r="I171" s="27">
        <v>0</v>
      </c>
      <c r="J171" s="27">
        <v>0</v>
      </c>
      <c r="K171" s="74">
        <v>590</v>
      </c>
      <c r="L171" s="28">
        <v>0</v>
      </c>
      <c r="M171" s="33">
        <v>0</v>
      </c>
      <c r="N171" s="102"/>
      <c r="O171" s="102"/>
      <c r="P171" s="102"/>
      <c r="Q171" s="166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  <c r="AT171" s="29"/>
      <c r="AU171" s="29"/>
      <c r="AV171" s="29"/>
      <c r="AW171" s="29"/>
      <c r="AX171" s="29"/>
      <c r="AY171" s="29"/>
      <c r="AZ171" s="29"/>
      <c r="BA171" s="29"/>
      <c r="BB171" s="29"/>
      <c r="BC171" s="29"/>
      <c r="BD171" s="29"/>
      <c r="BE171" s="29"/>
      <c r="BF171" s="29"/>
      <c r="BG171" s="29"/>
      <c r="BH171" s="29"/>
      <c r="BI171" s="29"/>
      <c r="BJ171" s="29"/>
      <c r="BK171" s="29"/>
      <c r="BL171" s="29"/>
      <c r="BM171" s="29"/>
      <c r="BN171" s="29"/>
      <c r="BO171" s="29"/>
      <c r="BP171" s="29"/>
      <c r="BQ171" s="29"/>
      <c r="BR171" s="29"/>
      <c r="BS171" s="29"/>
      <c r="BT171" s="29"/>
      <c r="BU171" s="29"/>
      <c r="BV171" s="29"/>
      <c r="BW171" s="29"/>
      <c r="BX171" s="29"/>
      <c r="BY171" s="29"/>
      <c r="BZ171" s="29"/>
      <c r="CA171" s="29"/>
      <c r="CB171" s="29"/>
      <c r="CC171" s="29"/>
      <c r="CD171" s="29"/>
      <c r="CE171" s="29"/>
      <c r="CF171" s="29"/>
      <c r="CG171" s="29"/>
      <c r="CH171" s="29"/>
      <c r="CI171" s="29"/>
      <c r="CJ171" s="29"/>
      <c r="CK171" s="29"/>
      <c r="CL171" s="29"/>
      <c r="CM171" s="29"/>
      <c r="CN171" s="29"/>
      <c r="CO171" s="29"/>
      <c r="CP171" s="29"/>
      <c r="CQ171" s="29"/>
      <c r="CR171" s="29"/>
      <c r="CS171" s="29"/>
      <c r="CT171" s="29"/>
      <c r="CU171" s="29"/>
      <c r="CV171" s="29"/>
      <c r="CW171" s="29"/>
      <c r="CX171" s="29"/>
      <c r="CY171" s="29"/>
      <c r="CZ171" s="29"/>
      <c r="DA171" s="29"/>
      <c r="DB171" s="29"/>
      <c r="DC171" s="29"/>
      <c r="DD171" s="29"/>
      <c r="DE171" s="29"/>
      <c r="DF171" s="29"/>
      <c r="DG171" s="29"/>
      <c r="DH171" s="29"/>
      <c r="DI171" s="29"/>
      <c r="DJ171" s="29"/>
      <c r="DK171" s="29"/>
      <c r="DL171" s="29"/>
      <c r="DM171" s="29"/>
      <c r="DN171" s="29"/>
      <c r="DO171" s="29"/>
      <c r="DP171" s="29"/>
      <c r="DQ171" s="29"/>
      <c r="DR171" s="29"/>
      <c r="DS171" s="29"/>
      <c r="DT171" s="29"/>
      <c r="DU171" s="29"/>
      <c r="DV171" s="29"/>
      <c r="DW171" s="29"/>
      <c r="DX171" s="29"/>
      <c r="DY171" s="29"/>
      <c r="DZ171" s="29"/>
      <c r="EA171" s="29"/>
      <c r="EB171" s="29"/>
      <c r="EC171" s="29"/>
      <c r="ED171" s="29"/>
      <c r="EE171" s="29"/>
      <c r="EF171" s="29"/>
      <c r="EG171" s="29"/>
      <c r="EH171" s="29"/>
      <c r="EI171" s="29"/>
      <c r="EJ171" s="29"/>
      <c r="EK171" s="29"/>
      <c r="EL171" s="29"/>
      <c r="EM171" s="29"/>
      <c r="EN171" s="29"/>
      <c r="EO171" s="29"/>
      <c r="EP171" s="29"/>
      <c r="EQ171" s="29"/>
      <c r="ER171" s="29"/>
      <c r="ES171" s="29"/>
      <c r="ET171" s="29"/>
      <c r="EU171" s="29"/>
      <c r="EV171" s="29"/>
      <c r="EW171" s="29"/>
      <c r="EX171" s="29"/>
      <c r="EY171" s="29"/>
      <c r="EZ171" s="29"/>
      <c r="FA171" s="29"/>
      <c r="FB171" s="29"/>
      <c r="FC171" s="29"/>
      <c r="FD171" s="29"/>
      <c r="FE171" s="29"/>
      <c r="FF171" s="29"/>
      <c r="FG171" s="29"/>
      <c r="FH171" s="29"/>
      <c r="FI171" s="29"/>
      <c r="FJ171" s="29"/>
      <c r="FK171" s="29"/>
      <c r="FL171" s="29"/>
      <c r="FM171" s="29"/>
      <c r="FN171" s="29"/>
      <c r="FO171" s="29"/>
      <c r="FP171" s="29"/>
      <c r="FQ171" s="29"/>
      <c r="FR171" s="29"/>
      <c r="FS171" s="29"/>
      <c r="FT171" s="29"/>
      <c r="FU171" s="29"/>
      <c r="FV171" s="29"/>
      <c r="FW171" s="29"/>
      <c r="FX171" s="29"/>
      <c r="FY171" s="29"/>
      <c r="FZ171" s="29"/>
      <c r="GA171" s="29"/>
      <c r="GB171" s="29"/>
      <c r="GC171" s="29"/>
      <c r="GD171" s="29"/>
      <c r="GE171" s="29"/>
      <c r="GF171" s="29"/>
      <c r="GG171" s="29"/>
      <c r="GH171" s="29"/>
      <c r="GI171" s="29"/>
      <c r="GJ171" s="29"/>
      <c r="GK171" s="29"/>
      <c r="GL171" s="29"/>
      <c r="GM171" s="29"/>
      <c r="GN171" s="29"/>
      <c r="GO171" s="29"/>
      <c r="GP171" s="29"/>
      <c r="GQ171" s="29"/>
      <c r="GR171" s="29"/>
      <c r="GS171" s="29"/>
      <c r="GT171" s="29"/>
      <c r="GU171" s="29"/>
      <c r="GV171" s="29"/>
      <c r="GW171" s="29"/>
      <c r="GX171" s="29"/>
      <c r="GY171" s="29"/>
      <c r="GZ171" s="29"/>
      <c r="HA171" s="29"/>
      <c r="HB171" s="29"/>
      <c r="HC171" s="29"/>
      <c r="HD171" s="29"/>
      <c r="HE171" s="29"/>
      <c r="HF171" s="29"/>
      <c r="HG171" s="29"/>
      <c r="HH171" s="29"/>
      <c r="HI171" s="29"/>
      <c r="HJ171" s="29"/>
      <c r="HK171" s="29"/>
      <c r="HL171" s="29"/>
      <c r="HM171" s="29"/>
      <c r="HN171" s="29"/>
      <c r="HO171" s="29"/>
      <c r="HP171" s="29"/>
      <c r="HQ171" s="29"/>
      <c r="HR171" s="29"/>
      <c r="HS171" s="29"/>
      <c r="HT171" s="29"/>
      <c r="HU171" s="29"/>
      <c r="HV171" s="29"/>
      <c r="HW171" s="29"/>
      <c r="HX171" s="29"/>
      <c r="HY171" s="29"/>
      <c r="HZ171" s="29"/>
      <c r="IA171" s="29"/>
      <c r="IB171" s="29"/>
      <c r="IC171" s="29"/>
      <c r="ID171" s="29"/>
      <c r="IE171" s="29"/>
      <c r="IF171" s="29"/>
      <c r="IG171" s="29"/>
      <c r="IH171" s="29"/>
      <c r="II171" s="29"/>
      <c r="IJ171" s="29"/>
      <c r="IK171" s="29"/>
      <c r="IL171" s="29"/>
      <c r="IM171" s="29"/>
      <c r="IN171" s="29"/>
      <c r="IO171" s="29"/>
      <c r="IP171" s="29"/>
      <c r="IQ171" s="29"/>
      <c r="IR171" s="29"/>
      <c r="IS171" s="29"/>
      <c r="IT171" s="29"/>
      <c r="IU171" s="29"/>
      <c r="IV171" s="29"/>
      <c r="IW171" s="29"/>
      <c r="IX171" s="29"/>
      <c r="IY171" s="29"/>
      <c r="IZ171" s="29"/>
      <c r="JA171" s="29"/>
      <c r="JB171" s="29"/>
      <c r="JC171" s="29"/>
      <c r="JD171" s="29"/>
      <c r="JE171" s="29"/>
      <c r="JF171" s="29"/>
      <c r="JG171" s="29"/>
      <c r="JH171" s="29"/>
      <c r="JI171" s="29"/>
      <c r="JJ171" s="29"/>
      <c r="JK171" s="29"/>
      <c r="JL171" s="29"/>
      <c r="JM171" s="29"/>
      <c r="JN171" s="29"/>
      <c r="JO171" s="29"/>
      <c r="JP171" s="29"/>
      <c r="JQ171" s="29"/>
      <c r="JR171" s="29"/>
      <c r="JS171" s="29"/>
      <c r="JT171" s="29"/>
      <c r="JU171" s="29"/>
      <c r="JV171" s="29"/>
      <c r="JW171" s="29"/>
      <c r="JX171" s="29"/>
      <c r="JY171" s="29"/>
      <c r="JZ171" s="29"/>
      <c r="KA171" s="29"/>
      <c r="KB171" s="29"/>
      <c r="KC171" s="29"/>
      <c r="KD171" s="29"/>
      <c r="KE171" s="29"/>
      <c r="KF171" s="29"/>
      <c r="KG171" s="29"/>
      <c r="KH171" s="29"/>
      <c r="KI171" s="29"/>
      <c r="KJ171" s="29"/>
      <c r="KK171" s="29"/>
      <c r="KL171" s="29"/>
      <c r="KM171" s="29"/>
      <c r="KN171" s="29"/>
      <c r="KO171" s="29"/>
      <c r="KP171" s="29"/>
      <c r="KQ171" s="29"/>
      <c r="KR171" s="29"/>
      <c r="KS171" s="29"/>
      <c r="KT171" s="29"/>
      <c r="KU171" s="29"/>
      <c r="KV171" s="29"/>
      <c r="KW171" s="29"/>
      <c r="KX171" s="29"/>
      <c r="KY171" s="29"/>
      <c r="KZ171" s="29"/>
      <c r="LA171" s="29"/>
      <c r="LB171" s="29"/>
      <c r="LC171" s="29"/>
      <c r="LD171" s="29"/>
      <c r="LE171" s="29"/>
      <c r="LF171" s="29"/>
      <c r="LG171" s="29"/>
      <c r="LH171" s="29"/>
      <c r="LI171" s="29"/>
      <c r="LJ171" s="29"/>
      <c r="LK171" s="29"/>
      <c r="LL171" s="29"/>
      <c r="LM171" s="29"/>
      <c r="LN171" s="29"/>
      <c r="LO171" s="29"/>
      <c r="LP171" s="29"/>
      <c r="LQ171" s="29"/>
      <c r="LR171" s="29"/>
      <c r="LS171" s="29"/>
      <c r="LT171" s="29"/>
      <c r="LU171" s="29"/>
      <c r="LV171" s="29"/>
      <c r="LW171" s="29"/>
      <c r="LX171" s="29"/>
      <c r="LY171" s="29"/>
      <c r="LZ171" s="29"/>
      <c r="MA171" s="29"/>
      <c r="MB171" s="29"/>
      <c r="MC171" s="29"/>
      <c r="MD171" s="29"/>
      <c r="ME171" s="29"/>
      <c r="MF171" s="29"/>
      <c r="MG171" s="29"/>
      <c r="MH171" s="29"/>
      <c r="MI171" s="29"/>
      <c r="MJ171" s="29"/>
      <c r="MK171" s="29"/>
      <c r="ML171" s="29"/>
      <c r="MM171" s="29"/>
      <c r="MN171" s="29"/>
      <c r="MO171" s="29"/>
      <c r="MP171" s="29"/>
      <c r="MQ171" s="29"/>
      <c r="MR171" s="29"/>
      <c r="MS171" s="29"/>
      <c r="MT171" s="29"/>
      <c r="MU171" s="29"/>
      <c r="MV171" s="29"/>
      <c r="MW171" s="29"/>
      <c r="MX171" s="29"/>
      <c r="MY171" s="29"/>
      <c r="MZ171" s="29"/>
      <c r="NA171" s="29"/>
      <c r="NB171" s="29"/>
      <c r="NC171" s="29"/>
      <c r="ND171" s="29"/>
      <c r="NE171" s="29"/>
      <c r="NF171" s="29"/>
      <c r="NG171" s="29"/>
      <c r="NH171" s="29"/>
      <c r="NI171" s="29"/>
      <c r="NJ171" s="29"/>
      <c r="NK171" s="29"/>
      <c r="NL171" s="29"/>
      <c r="NM171" s="29"/>
      <c r="NN171" s="29"/>
      <c r="NO171" s="29"/>
      <c r="NP171" s="29"/>
      <c r="NQ171" s="29"/>
      <c r="NR171" s="29"/>
      <c r="NS171" s="29"/>
      <c r="NT171" s="29"/>
      <c r="NU171" s="29"/>
      <c r="NV171" s="29"/>
      <c r="NW171" s="29"/>
      <c r="NX171" s="29"/>
      <c r="NY171" s="29"/>
      <c r="NZ171" s="29"/>
      <c r="OA171" s="29"/>
      <c r="OB171" s="29"/>
      <c r="OC171" s="29"/>
      <c r="OD171" s="29"/>
      <c r="OE171" s="29"/>
      <c r="OF171" s="29"/>
      <c r="OG171" s="29"/>
      <c r="OH171" s="29"/>
      <c r="OI171" s="29"/>
      <c r="OJ171" s="29"/>
      <c r="OK171" s="29"/>
      <c r="OL171" s="29"/>
      <c r="OM171" s="29"/>
      <c r="ON171" s="29"/>
      <c r="OO171" s="29"/>
      <c r="OP171" s="29"/>
      <c r="OQ171" s="29"/>
      <c r="OR171" s="29"/>
      <c r="OS171" s="29"/>
      <c r="OT171" s="29"/>
      <c r="OU171" s="29"/>
      <c r="OV171" s="29"/>
      <c r="OW171" s="29"/>
      <c r="OX171" s="29"/>
      <c r="OY171" s="29"/>
      <c r="OZ171" s="29"/>
      <c r="PA171" s="29"/>
      <c r="PB171" s="29"/>
      <c r="PC171" s="29"/>
      <c r="PD171" s="29"/>
      <c r="PE171" s="29"/>
      <c r="PF171" s="29"/>
      <c r="PG171" s="29"/>
      <c r="PH171" s="29"/>
      <c r="PI171" s="29"/>
      <c r="PJ171" s="29"/>
      <c r="PK171" s="29"/>
      <c r="PL171" s="29"/>
      <c r="PM171" s="29"/>
      <c r="PN171" s="29"/>
      <c r="PO171" s="29"/>
      <c r="PP171" s="29"/>
      <c r="PQ171" s="29"/>
      <c r="PR171" s="29"/>
      <c r="PS171" s="29"/>
      <c r="PT171" s="29"/>
      <c r="PU171" s="29"/>
      <c r="PV171" s="29"/>
      <c r="PW171" s="29"/>
      <c r="PX171" s="29"/>
      <c r="PY171" s="29"/>
      <c r="PZ171" s="29"/>
      <c r="QA171" s="29"/>
      <c r="QB171" s="29"/>
      <c r="QC171" s="29"/>
      <c r="QD171" s="29"/>
      <c r="QE171" s="29"/>
      <c r="QF171" s="29"/>
      <c r="QG171" s="29"/>
      <c r="QH171" s="29"/>
      <c r="QI171" s="29"/>
      <c r="QJ171" s="29"/>
      <c r="QK171" s="29"/>
      <c r="QL171" s="29"/>
      <c r="QM171" s="29"/>
      <c r="QN171" s="29"/>
      <c r="QO171" s="29"/>
      <c r="QP171" s="29"/>
      <c r="QQ171" s="29"/>
      <c r="QR171" s="29"/>
      <c r="QS171" s="29"/>
      <c r="QT171" s="29"/>
      <c r="QU171" s="29"/>
      <c r="QV171" s="29"/>
      <c r="QW171" s="29"/>
      <c r="QX171" s="29"/>
      <c r="QY171" s="29"/>
      <c r="QZ171" s="29"/>
      <c r="RA171" s="29"/>
      <c r="RB171" s="29"/>
      <c r="RC171" s="29"/>
      <c r="RD171" s="29"/>
      <c r="RE171" s="29"/>
      <c r="RF171" s="29"/>
      <c r="RG171" s="29"/>
      <c r="RH171" s="29"/>
      <c r="RI171" s="29"/>
    </row>
    <row r="172" spans="1:480" s="30" customFormat="1" ht="134.25" customHeight="1" x14ac:dyDescent="0.3">
      <c r="A172" s="34" t="s">
        <v>50</v>
      </c>
      <c r="B172" s="34" t="s">
        <v>57</v>
      </c>
      <c r="C172" s="34" t="s">
        <v>19</v>
      </c>
      <c r="D172" s="103" t="s">
        <v>339</v>
      </c>
      <c r="E172" s="26" t="s">
        <v>26</v>
      </c>
      <c r="F172" s="25" t="s">
        <v>27</v>
      </c>
      <c r="G172" s="36">
        <v>1</v>
      </c>
      <c r="H172" s="76">
        <v>45631</v>
      </c>
      <c r="I172" s="27">
        <v>0</v>
      </c>
      <c r="J172" s="27">
        <v>0</v>
      </c>
      <c r="K172" s="74">
        <v>598.70000000000005</v>
      </c>
      <c r="L172" s="28">
        <v>0</v>
      </c>
      <c r="M172" s="33">
        <v>0</v>
      </c>
      <c r="N172" s="102"/>
      <c r="O172" s="102"/>
      <c r="P172" s="102"/>
      <c r="Q172" s="166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  <c r="BM172" s="29"/>
      <c r="BN172" s="29"/>
      <c r="BO172" s="29"/>
      <c r="BP172" s="29"/>
      <c r="BQ172" s="29"/>
      <c r="BR172" s="29"/>
      <c r="BS172" s="29"/>
      <c r="BT172" s="29"/>
      <c r="BU172" s="29"/>
      <c r="BV172" s="29"/>
      <c r="BW172" s="29"/>
      <c r="BX172" s="29"/>
      <c r="BY172" s="29"/>
      <c r="BZ172" s="29"/>
      <c r="CA172" s="29"/>
      <c r="CB172" s="29"/>
      <c r="CC172" s="29"/>
      <c r="CD172" s="29"/>
      <c r="CE172" s="29"/>
      <c r="CF172" s="29"/>
      <c r="CG172" s="29"/>
      <c r="CH172" s="29"/>
      <c r="CI172" s="29"/>
      <c r="CJ172" s="29"/>
      <c r="CK172" s="29"/>
      <c r="CL172" s="29"/>
      <c r="CM172" s="29"/>
      <c r="CN172" s="29"/>
      <c r="CO172" s="29"/>
      <c r="CP172" s="29"/>
      <c r="CQ172" s="29"/>
      <c r="CR172" s="29"/>
      <c r="CS172" s="29"/>
      <c r="CT172" s="29"/>
      <c r="CU172" s="29"/>
      <c r="CV172" s="29"/>
      <c r="CW172" s="29"/>
      <c r="CX172" s="29"/>
      <c r="CY172" s="29"/>
      <c r="CZ172" s="29"/>
      <c r="DA172" s="29"/>
      <c r="DB172" s="29"/>
      <c r="DC172" s="29"/>
      <c r="DD172" s="29"/>
      <c r="DE172" s="29"/>
      <c r="DF172" s="29"/>
      <c r="DG172" s="29"/>
      <c r="DH172" s="29"/>
      <c r="DI172" s="29"/>
      <c r="DJ172" s="29"/>
      <c r="DK172" s="29"/>
      <c r="DL172" s="29"/>
      <c r="DM172" s="29"/>
      <c r="DN172" s="29"/>
      <c r="DO172" s="29"/>
      <c r="DP172" s="29"/>
      <c r="DQ172" s="29"/>
      <c r="DR172" s="29"/>
      <c r="DS172" s="29"/>
      <c r="DT172" s="29"/>
      <c r="DU172" s="29"/>
      <c r="DV172" s="29"/>
      <c r="DW172" s="29"/>
      <c r="DX172" s="29"/>
      <c r="DY172" s="29"/>
      <c r="DZ172" s="29"/>
      <c r="EA172" s="29"/>
      <c r="EB172" s="29"/>
      <c r="EC172" s="29"/>
      <c r="ED172" s="29"/>
      <c r="EE172" s="29"/>
      <c r="EF172" s="29"/>
      <c r="EG172" s="29"/>
      <c r="EH172" s="29"/>
      <c r="EI172" s="29"/>
      <c r="EJ172" s="29"/>
      <c r="EK172" s="29"/>
      <c r="EL172" s="29"/>
      <c r="EM172" s="29"/>
      <c r="EN172" s="29"/>
      <c r="EO172" s="29"/>
      <c r="EP172" s="29"/>
      <c r="EQ172" s="29"/>
      <c r="ER172" s="29"/>
      <c r="ES172" s="29"/>
      <c r="ET172" s="29"/>
      <c r="EU172" s="29"/>
      <c r="EV172" s="29"/>
      <c r="EW172" s="29"/>
      <c r="EX172" s="29"/>
      <c r="EY172" s="29"/>
      <c r="EZ172" s="29"/>
      <c r="FA172" s="29"/>
      <c r="FB172" s="29"/>
      <c r="FC172" s="29"/>
      <c r="FD172" s="29"/>
      <c r="FE172" s="29"/>
      <c r="FF172" s="29"/>
      <c r="FG172" s="29"/>
      <c r="FH172" s="29"/>
      <c r="FI172" s="29"/>
      <c r="FJ172" s="29"/>
      <c r="FK172" s="29"/>
      <c r="FL172" s="29"/>
      <c r="FM172" s="29"/>
      <c r="FN172" s="29"/>
      <c r="FO172" s="29"/>
      <c r="FP172" s="29"/>
      <c r="FQ172" s="29"/>
      <c r="FR172" s="29"/>
      <c r="FS172" s="29"/>
      <c r="FT172" s="29"/>
      <c r="FU172" s="29"/>
      <c r="FV172" s="29"/>
      <c r="FW172" s="29"/>
      <c r="FX172" s="29"/>
      <c r="FY172" s="29"/>
      <c r="FZ172" s="29"/>
      <c r="GA172" s="29"/>
      <c r="GB172" s="29"/>
      <c r="GC172" s="29"/>
      <c r="GD172" s="29"/>
      <c r="GE172" s="29"/>
      <c r="GF172" s="29"/>
      <c r="GG172" s="29"/>
      <c r="GH172" s="29"/>
      <c r="GI172" s="29"/>
      <c r="GJ172" s="29"/>
      <c r="GK172" s="29"/>
      <c r="GL172" s="29"/>
      <c r="GM172" s="29"/>
      <c r="GN172" s="29"/>
      <c r="GO172" s="29"/>
      <c r="GP172" s="29"/>
      <c r="GQ172" s="29"/>
      <c r="GR172" s="29"/>
      <c r="GS172" s="29"/>
      <c r="GT172" s="29"/>
      <c r="GU172" s="29"/>
      <c r="GV172" s="29"/>
      <c r="GW172" s="29"/>
      <c r="GX172" s="29"/>
      <c r="GY172" s="29"/>
      <c r="GZ172" s="29"/>
      <c r="HA172" s="29"/>
      <c r="HB172" s="29"/>
      <c r="HC172" s="29"/>
      <c r="HD172" s="29"/>
      <c r="HE172" s="29"/>
      <c r="HF172" s="29"/>
      <c r="HG172" s="29"/>
      <c r="HH172" s="29"/>
      <c r="HI172" s="29"/>
      <c r="HJ172" s="29"/>
      <c r="HK172" s="29"/>
      <c r="HL172" s="29"/>
      <c r="HM172" s="29"/>
      <c r="HN172" s="29"/>
      <c r="HO172" s="29"/>
      <c r="HP172" s="29"/>
      <c r="HQ172" s="29"/>
      <c r="HR172" s="29"/>
      <c r="HS172" s="29"/>
      <c r="HT172" s="29"/>
      <c r="HU172" s="29"/>
      <c r="HV172" s="29"/>
      <c r="HW172" s="29"/>
      <c r="HX172" s="29"/>
      <c r="HY172" s="29"/>
      <c r="HZ172" s="29"/>
      <c r="IA172" s="29"/>
      <c r="IB172" s="29"/>
      <c r="IC172" s="29"/>
      <c r="ID172" s="29"/>
      <c r="IE172" s="29"/>
      <c r="IF172" s="29"/>
      <c r="IG172" s="29"/>
      <c r="IH172" s="29"/>
      <c r="II172" s="29"/>
      <c r="IJ172" s="29"/>
      <c r="IK172" s="29"/>
      <c r="IL172" s="29"/>
      <c r="IM172" s="29"/>
      <c r="IN172" s="29"/>
      <c r="IO172" s="29"/>
      <c r="IP172" s="29"/>
      <c r="IQ172" s="29"/>
      <c r="IR172" s="29"/>
      <c r="IS172" s="29"/>
      <c r="IT172" s="29"/>
      <c r="IU172" s="29"/>
      <c r="IV172" s="29"/>
      <c r="IW172" s="29"/>
      <c r="IX172" s="29"/>
      <c r="IY172" s="29"/>
      <c r="IZ172" s="29"/>
      <c r="JA172" s="29"/>
      <c r="JB172" s="29"/>
      <c r="JC172" s="29"/>
      <c r="JD172" s="29"/>
      <c r="JE172" s="29"/>
      <c r="JF172" s="29"/>
      <c r="JG172" s="29"/>
      <c r="JH172" s="29"/>
      <c r="JI172" s="29"/>
      <c r="JJ172" s="29"/>
      <c r="JK172" s="29"/>
      <c r="JL172" s="29"/>
      <c r="JM172" s="29"/>
      <c r="JN172" s="29"/>
      <c r="JO172" s="29"/>
      <c r="JP172" s="29"/>
      <c r="JQ172" s="29"/>
      <c r="JR172" s="29"/>
      <c r="JS172" s="29"/>
      <c r="JT172" s="29"/>
      <c r="JU172" s="29"/>
      <c r="JV172" s="29"/>
      <c r="JW172" s="29"/>
      <c r="JX172" s="29"/>
      <c r="JY172" s="29"/>
      <c r="JZ172" s="29"/>
      <c r="KA172" s="29"/>
      <c r="KB172" s="29"/>
      <c r="KC172" s="29"/>
      <c r="KD172" s="29"/>
      <c r="KE172" s="29"/>
      <c r="KF172" s="29"/>
      <c r="KG172" s="29"/>
      <c r="KH172" s="29"/>
      <c r="KI172" s="29"/>
      <c r="KJ172" s="29"/>
      <c r="KK172" s="29"/>
      <c r="KL172" s="29"/>
      <c r="KM172" s="29"/>
      <c r="KN172" s="29"/>
      <c r="KO172" s="29"/>
      <c r="KP172" s="29"/>
      <c r="KQ172" s="29"/>
      <c r="KR172" s="29"/>
      <c r="KS172" s="29"/>
      <c r="KT172" s="29"/>
      <c r="KU172" s="29"/>
      <c r="KV172" s="29"/>
      <c r="KW172" s="29"/>
      <c r="KX172" s="29"/>
      <c r="KY172" s="29"/>
      <c r="KZ172" s="29"/>
      <c r="LA172" s="29"/>
      <c r="LB172" s="29"/>
      <c r="LC172" s="29"/>
      <c r="LD172" s="29"/>
      <c r="LE172" s="29"/>
      <c r="LF172" s="29"/>
      <c r="LG172" s="29"/>
      <c r="LH172" s="29"/>
      <c r="LI172" s="29"/>
      <c r="LJ172" s="29"/>
      <c r="LK172" s="29"/>
      <c r="LL172" s="29"/>
      <c r="LM172" s="29"/>
      <c r="LN172" s="29"/>
      <c r="LO172" s="29"/>
      <c r="LP172" s="29"/>
      <c r="LQ172" s="29"/>
      <c r="LR172" s="29"/>
      <c r="LS172" s="29"/>
      <c r="LT172" s="29"/>
      <c r="LU172" s="29"/>
      <c r="LV172" s="29"/>
      <c r="LW172" s="29"/>
      <c r="LX172" s="29"/>
      <c r="LY172" s="29"/>
      <c r="LZ172" s="29"/>
      <c r="MA172" s="29"/>
      <c r="MB172" s="29"/>
      <c r="MC172" s="29"/>
      <c r="MD172" s="29"/>
      <c r="ME172" s="29"/>
      <c r="MF172" s="29"/>
      <c r="MG172" s="29"/>
      <c r="MH172" s="29"/>
      <c r="MI172" s="29"/>
      <c r="MJ172" s="29"/>
      <c r="MK172" s="29"/>
      <c r="ML172" s="29"/>
      <c r="MM172" s="29"/>
      <c r="MN172" s="29"/>
      <c r="MO172" s="29"/>
      <c r="MP172" s="29"/>
      <c r="MQ172" s="29"/>
      <c r="MR172" s="29"/>
      <c r="MS172" s="29"/>
      <c r="MT172" s="29"/>
      <c r="MU172" s="29"/>
      <c r="MV172" s="29"/>
      <c r="MW172" s="29"/>
      <c r="MX172" s="29"/>
      <c r="MY172" s="29"/>
      <c r="MZ172" s="29"/>
      <c r="NA172" s="29"/>
      <c r="NB172" s="29"/>
      <c r="NC172" s="29"/>
      <c r="ND172" s="29"/>
      <c r="NE172" s="29"/>
      <c r="NF172" s="29"/>
      <c r="NG172" s="29"/>
      <c r="NH172" s="29"/>
      <c r="NI172" s="29"/>
      <c r="NJ172" s="29"/>
      <c r="NK172" s="29"/>
      <c r="NL172" s="29"/>
      <c r="NM172" s="29"/>
      <c r="NN172" s="29"/>
      <c r="NO172" s="29"/>
      <c r="NP172" s="29"/>
      <c r="NQ172" s="29"/>
      <c r="NR172" s="29"/>
      <c r="NS172" s="29"/>
      <c r="NT172" s="29"/>
      <c r="NU172" s="29"/>
      <c r="NV172" s="29"/>
      <c r="NW172" s="29"/>
      <c r="NX172" s="29"/>
      <c r="NY172" s="29"/>
      <c r="NZ172" s="29"/>
      <c r="OA172" s="29"/>
      <c r="OB172" s="29"/>
      <c r="OC172" s="29"/>
      <c r="OD172" s="29"/>
      <c r="OE172" s="29"/>
      <c r="OF172" s="29"/>
      <c r="OG172" s="29"/>
      <c r="OH172" s="29"/>
      <c r="OI172" s="29"/>
      <c r="OJ172" s="29"/>
      <c r="OK172" s="29"/>
      <c r="OL172" s="29"/>
      <c r="OM172" s="29"/>
      <c r="ON172" s="29"/>
      <c r="OO172" s="29"/>
      <c r="OP172" s="29"/>
      <c r="OQ172" s="29"/>
      <c r="OR172" s="29"/>
      <c r="OS172" s="29"/>
      <c r="OT172" s="29"/>
      <c r="OU172" s="29"/>
      <c r="OV172" s="29"/>
      <c r="OW172" s="29"/>
      <c r="OX172" s="29"/>
      <c r="OY172" s="29"/>
      <c r="OZ172" s="29"/>
      <c r="PA172" s="29"/>
      <c r="PB172" s="29"/>
      <c r="PC172" s="29"/>
      <c r="PD172" s="29"/>
      <c r="PE172" s="29"/>
      <c r="PF172" s="29"/>
      <c r="PG172" s="29"/>
      <c r="PH172" s="29"/>
      <c r="PI172" s="29"/>
      <c r="PJ172" s="29"/>
      <c r="PK172" s="29"/>
      <c r="PL172" s="29"/>
      <c r="PM172" s="29"/>
      <c r="PN172" s="29"/>
      <c r="PO172" s="29"/>
      <c r="PP172" s="29"/>
      <c r="PQ172" s="29"/>
      <c r="PR172" s="29"/>
      <c r="PS172" s="29"/>
      <c r="PT172" s="29"/>
      <c r="PU172" s="29"/>
      <c r="PV172" s="29"/>
      <c r="PW172" s="29"/>
      <c r="PX172" s="29"/>
      <c r="PY172" s="29"/>
      <c r="PZ172" s="29"/>
      <c r="QA172" s="29"/>
      <c r="QB172" s="29"/>
      <c r="QC172" s="29"/>
      <c r="QD172" s="29"/>
      <c r="QE172" s="29"/>
      <c r="QF172" s="29"/>
      <c r="QG172" s="29"/>
      <c r="QH172" s="29"/>
      <c r="QI172" s="29"/>
      <c r="QJ172" s="29"/>
      <c r="QK172" s="29"/>
      <c r="QL172" s="29"/>
      <c r="QM172" s="29"/>
      <c r="QN172" s="29"/>
      <c r="QO172" s="29"/>
      <c r="QP172" s="29"/>
      <c r="QQ172" s="29"/>
      <c r="QR172" s="29"/>
      <c r="QS172" s="29"/>
      <c r="QT172" s="29"/>
      <c r="QU172" s="29"/>
      <c r="QV172" s="29"/>
      <c r="QW172" s="29"/>
      <c r="QX172" s="29"/>
      <c r="QY172" s="29"/>
      <c r="QZ172" s="29"/>
      <c r="RA172" s="29"/>
      <c r="RB172" s="29"/>
      <c r="RC172" s="29"/>
      <c r="RD172" s="29"/>
      <c r="RE172" s="29"/>
      <c r="RF172" s="29"/>
      <c r="RG172" s="29"/>
      <c r="RH172" s="29"/>
      <c r="RI172" s="29"/>
    </row>
    <row r="173" spans="1:480" s="30" customFormat="1" ht="119.25" customHeight="1" x14ac:dyDescent="0.3">
      <c r="A173" s="34" t="s">
        <v>50</v>
      </c>
      <c r="B173" s="34" t="s">
        <v>57</v>
      </c>
      <c r="C173" s="34" t="s">
        <v>19</v>
      </c>
      <c r="D173" s="103" t="s">
        <v>337</v>
      </c>
      <c r="E173" s="26" t="s">
        <v>345</v>
      </c>
      <c r="F173" s="25" t="s">
        <v>27</v>
      </c>
      <c r="G173" s="106">
        <v>1</v>
      </c>
      <c r="H173" s="76">
        <v>45631</v>
      </c>
      <c r="I173" s="27">
        <v>0</v>
      </c>
      <c r="J173" s="36">
        <v>0</v>
      </c>
      <c r="K173" s="28">
        <v>10036.59</v>
      </c>
      <c r="L173" s="28">
        <v>0</v>
      </c>
      <c r="M173" s="28">
        <v>0</v>
      </c>
      <c r="N173" s="102"/>
      <c r="O173" s="102"/>
      <c r="P173" s="102"/>
      <c r="Q173" s="166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  <c r="BC173" s="29"/>
      <c r="BD173" s="29"/>
      <c r="BE173" s="29"/>
      <c r="BF173" s="29"/>
      <c r="BG173" s="29"/>
      <c r="BH173" s="29"/>
      <c r="BI173" s="29"/>
      <c r="BJ173" s="29"/>
      <c r="BK173" s="29"/>
      <c r="BL173" s="29"/>
      <c r="BM173" s="29"/>
      <c r="BN173" s="29"/>
      <c r="BO173" s="29"/>
      <c r="BP173" s="29"/>
      <c r="BQ173" s="29"/>
      <c r="BR173" s="29"/>
      <c r="BS173" s="29"/>
      <c r="BT173" s="29"/>
      <c r="BU173" s="29"/>
      <c r="BV173" s="29"/>
      <c r="BW173" s="29"/>
      <c r="BX173" s="29"/>
      <c r="BY173" s="29"/>
      <c r="BZ173" s="29"/>
      <c r="CA173" s="29"/>
      <c r="CB173" s="29"/>
      <c r="CC173" s="29"/>
      <c r="CD173" s="29"/>
      <c r="CE173" s="29"/>
      <c r="CF173" s="29"/>
      <c r="CG173" s="29"/>
      <c r="CH173" s="29"/>
      <c r="CI173" s="29"/>
      <c r="CJ173" s="29"/>
      <c r="CK173" s="29"/>
      <c r="CL173" s="29"/>
      <c r="CM173" s="29"/>
      <c r="CN173" s="29"/>
      <c r="CO173" s="29"/>
      <c r="CP173" s="29"/>
      <c r="CQ173" s="29"/>
      <c r="CR173" s="29"/>
      <c r="CS173" s="29"/>
      <c r="CT173" s="29"/>
      <c r="CU173" s="29"/>
      <c r="CV173" s="29"/>
      <c r="CW173" s="29"/>
      <c r="CX173" s="29"/>
      <c r="CY173" s="29"/>
      <c r="CZ173" s="29"/>
      <c r="DA173" s="29"/>
      <c r="DB173" s="29"/>
      <c r="DC173" s="29"/>
      <c r="DD173" s="29"/>
      <c r="DE173" s="29"/>
      <c r="DF173" s="29"/>
      <c r="DG173" s="29"/>
      <c r="DH173" s="29"/>
      <c r="DI173" s="29"/>
      <c r="DJ173" s="29"/>
      <c r="DK173" s="29"/>
      <c r="DL173" s="29"/>
      <c r="DM173" s="29"/>
      <c r="DN173" s="29"/>
      <c r="DO173" s="29"/>
      <c r="DP173" s="29"/>
      <c r="DQ173" s="29"/>
      <c r="DR173" s="29"/>
      <c r="DS173" s="29"/>
      <c r="DT173" s="29"/>
      <c r="DU173" s="29"/>
      <c r="DV173" s="29"/>
      <c r="DW173" s="29"/>
      <c r="DX173" s="29"/>
      <c r="DY173" s="29"/>
      <c r="DZ173" s="29"/>
      <c r="EA173" s="29"/>
      <c r="EB173" s="29"/>
      <c r="EC173" s="29"/>
      <c r="ED173" s="29"/>
      <c r="EE173" s="29"/>
      <c r="EF173" s="29"/>
      <c r="EG173" s="29"/>
      <c r="EH173" s="29"/>
      <c r="EI173" s="29"/>
      <c r="EJ173" s="29"/>
      <c r="EK173" s="29"/>
      <c r="EL173" s="29"/>
      <c r="EM173" s="29"/>
      <c r="EN173" s="29"/>
      <c r="EO173" s="29"/>
      <c r="EP173" s="29"/>
      <c r="EQ173" s="29"/>
      <c r="ER173" s="29"/>
      <c r="ES173" s="29"/>
      <c r="ET173" s="29"/>
      <c r="EU173" s="29"/>
      <c r="EV173" s="29"/>
      <c r="EW173" s="29"/>
      <c r="EX173" s="29"/>
      <c r="EY173" s="29"/>
      <c r="EZ173" s="29"/>
      <c r="FA173" s="29"/>
      <c r="FB173" s="29"/>
      <c r="FC173" s="29"/>
      <c r="FD173" s="29"/>
      <c r="FE173" s="29"/>
      <c r="FF173" s="29"/>
      <c r="FG173" s="29"/>
      <c r="FH173" s="29"/>
      <c r="FI173" s="29"/>
      <c r="FJ173" s="29"/>
      <c r="FK173" s="29"/>
      <c r="FL173" s="29"/>
      <c r="FM173" s="29"/>
      <c r="FN173" s="29"/>
      <c r="FO173" s="29"/>
      <c r="FP173" s="29"/>
      <c r="FQ173" s="29"/>
      <c r="FR173" s="29"/>
      <c r="FS173" s="29"/>
      <c r="FT173" s="29"/>
      <c r="FU173" s="29"/>
      <c r="FV173" s="29"/>
      <c r="FW173" s="29"/>
      <c r="FX173" s="29"/>
      <c r="FY173" s="29"/>
      <c r="FZ173" s="29"/>
      <c r="GA173" s="29"/>
      <c r="GB173" s="29"/>
      <c r="GC173" s="29"/>
      <c r="GD173" s="29"/>
      <c r="GE173" s="29"/>
      <c r="GF173" s="29"/>
      <c r="GG173" s="29"/>
      <c r="GH173" s="29"/>
      <c r="GI173" s="29"/>
      <c r="GJ173" s="29"/>
      <c r="GK173" s="29"/>
      <c r="GL173" s="29"/>
      <c r="GM173" s="29"/>
      <c r="GN173" s="29"/>
      <c r="GO173" s="29"/>
      <c r="GP173" s="29"/>
      <c r="GQ173" s="29"/>
      <c r="GR173" s="29"/>
      <c r="GS173" s="29"/>
      <c r="GT173" s="29"/>
      <c r="GU173" s="29"/>
      <c r="GV173" s="29"/>
      <c r="GW173" s="29"/>
      <c r="GX173" s="29"/>
      <c r="GY173" s="29"/>
      <c r="GZ173" s="29"/>
      <c r="HA173" s="29"/>
      <c r="HB173" s="29"/>
      <c r="HC173" s="29"/>
      <c r="HD173" s="29"/>
      <c r="HE173" s="29"/>
      <c r="HF173" s="29"/>
      <c r="HG173" s="29"/>
      <c r="HH173" s="29"/>
      <c r="HI173" s="29"/>
      <c r="HJ173" s="29"/>
      <c r="HK173" s="29"/>
      <c r="HL173" s="29"/>
      <c r="HM173" s="29"/>
      <c r="HN173" s="29"/>
      <c r="HO173" s="29"/>
      <c r="HP173" s="29"/>
      <c r="HQ173" s="29"/>
      <c r="HR173" s="29"/>
      <c r="HS173" s="29"/>
      <c r="HT173" s="29"/>
      <c r="HU173" s="29"/>
      <c r="HV173" s="29"/>
      <c r="HW173" s="29"/>
      <c r="HX173" s="29"/>
      <c r="HY173" s="29"/>
      <c r="HZ173" s="29"/>
      <c r="IA173" s="29"/>
      <c r="IB173" s="29"/>
      <c r="IC173" s="29"/>
      <c r="ID173" s="29"/>
      <c r="IE173" s="29"/>
      <c r="IF173" s="29"/>
      <c r="IG173" s="29"/>
      <c r="IH173" s="29"/>
      <c r="II173" s="29"/>
      <c r="IJ173" s="29"/>
      <c r="IK173" s="29"/>
      <c r="IL173" s="29"/>
      <c r="IM173" s="29"/>
      <c r="IN173" s="29"/>
      <c r="IO173" s="29"/>
      <c r="IP173" s="29"/>
      <c r="IQ173" s="29"/>
      <c r="IR173" s="29"/>
      <c r="IS173" s="29"/>
      <c r="IT173" s="29"/>
      <c r="IU173" s="29"/>
      <c r="IV173" s="29"/>
      <c r="IW173" s="29"/>
      <c r="IX173" s="29"/>
      <c r="IY173" s="29"/>
      <c r="IZ173" s="29"/>
      <c r="JA173" s="29"/>
      <c r="JB173" s="29"/>
      <c r="JC173" s="29"/>
      <c r="JD173" s="29"/>
      <c r="JE173" s="29"/>
      <c r="JF173" s="29"/>
      <c r="JG173" s="29"/>
      <c r="JH173" s="29"/>
      <c r="JI173" s="29"/>
      <c r="JJ173" s="29"/>
      <c r="JK173" s="29"/>
      <c r="JL173" s="29"/>
      <c r="JM173" s="29"/>
      <c r="JN173" s="29"/>
      <c r="JO173" s="29"/>
      <c r="JP173" s="29"/>
      <c r="JQ173" s="29"/>
      <c r="JR173" s="29"/>
      <c r="JS173" s="29"/>
      <c r="JT173" s="29"/>
      <c r="JU173" s="29"/>
      <c r="JV173" s="29"/>
      <c r="JW173" s="29"/>
      <c r="JX173" s="29"/>
      <c r="JY173" s="29"/>
      <c r="JZ173" s="29"/>
      <c r="KA173" s="29"/>
      <c r="KB173" s="29"/>
      <c r="KC173" s="29"/>
      <c r="KD173" s="29"/>
      <c r="KE173" s="29"/>
      <c r="KF173" s="29"/>
      <c r="KG173" s="29"/>
      <c r="KH173" s="29"/>
      <c r="KI173" s="29"/>
      <c r="KJ173" s="29"/>
      <c r="KK173" s="29"/>
      <c r="KL173" s="29"/>
      <c r="KM173" s="29"/>
      <c r="KN173" s="29"/>
      <c r="KO173" s="29"/>
      <c r="KP173" s="29"/>
      <c r="KQ173" s="29"/>
      <c r="KR173" s="29"/>
      <c r="KS173" s="29"/>
      <c r="KT173" s="29"/>
      <c r="KU173" s="29"/>
      <c r="KV173" s="29"/>
      <c r="KW173" s="29"/>
      <c r="KX173" s="29"/>
      <c r="KY173" s="29"/>
      <c r="KZ173" s="29"/>
      <c r="LA173" s="29"/>
      <c r="LB173" s="29"/>
      <c r="LC173" s="29"/>
      <c r="LD173" s="29"/>
      <c r="LE173" s="29"/>
      <c r="LF173" s="29"/>
      <c r="LG173" s="29"/>
      <c r="LH173" s="29"/>
      <c r="LI173" s="29"/>
      <c r="LJ173" s="29"/>
      <c r="LK173" s="29"/>
      <c r="LL173" s="29"/>
      <c r="LM173" s="29"/>
      <c r="LN173" s="29"/>
      <c r="LO173" s="29"/>
      <c r="LP173" s="29"/>
      <c r="LQ173" s="29"/>
      <c r="LR173" s="29"/>
      <c r="LS173" s="29"/>
      <c r="LT173" s="29"/>
      <c r="LU173" s="29"/>
      <c r="LV173" s="29"/>
      <c r="LW173" s="29"/>
      <c r="LX173" s="29"/>
      <c r="LY173" s="29"/>
      <c r="LZ173" s="29"/>
      <c r="MA173" s="29"/>
      <c r="MB173" s="29"/>
      <c r="MC173" s="29"/>
      <c r="MD173" s="29"/>
      <c r="ME173" s="29"/>
      <c r="MF173" s="29"/>
      <c r="MG173" s="29"/>
      <c r="MH173" s="29"/>
      <c r="MI173" s="29"/>
      <c r="MJ173" s="29"/>
      <c r="MK173" s="29"/>
      <c r="ML173" s="29"/>
      <c r="MM173" s="29"/>
      <c r="MN173" s="29"/>
      <c r="MO173" s="29"/>
      <c r="MP173" s="29"/>
      <c r="MQ173" s="29"/>
      <c r="MR173" s="29"/>
      <c r="MS173" s="29"/>
      <c r="MT173" s="29"/>
      <c r="MU173" s="29"/>
      <c r="MV173" s="29"/>
      <c r="MW173" s="29"/>
      <c r="MX173" s="29"/>
      <c r="MY173" s="29"/>
      <c r="MZ173" s="29"/>
      <c r="NA173" s="29"/>
      <c r="NB173" s="29"/>
      <c r="NC173" s="29"/>
      <c r="ND173" s="29"/>
      <c r="NE173" s="29"/>
      <c r="NF173" s="29"/>
      <c r="NG173" s="29"/>
      <c r="NH173" s="29"/>
      <c r="NI173" s="29"/>
      <c r="NJ173" s="29"/>
      <c r="NK173" s="29"/>
      <c r="NL173" s="29"/>
      <c r="NM173" s="29"/>
      <c r="NN173" s="29"/>
      <c r="NO173" s="29"/>
      <c r="NP173" s="29"/>
      <c r="NQ173" s="29"/>
      <c r="NR173" s="29"/>
      <c r="NS173" s="29"/>
      <c r="NT173" s="29"/>
      <c r="NU173" s="29"/>
      <c r="NV173" s="29"/>
      <c r="NW173" s="29"/>
      <c r="NX173" s="29"/>
      <c r="NY173" s="29"/>
      <c r="NZ173" s="29"/>
      <c r="OA173" s="29"/>
      <c r="OB173" s="29"/>
      <c r="OC173" s="29"/>
      <c r="OD173" s="29"/>
      <c r="OE173" s="29"/>
      <c r="OF173" s="29"/>
      <c r="OG173" s="29"/>
      <c r="OH173" s="29"/>
      <c r="OI173" s="29"/>
      <c r="OJ173" s="29"/>
      <c r="OK173" s="29"/>
      <c r="OL173" s="29"/>
      <c r="OM173" s="29"/>
      <c r="ON173" s="29"/>
      <c r="OO173" s="29"/>
      <c r="OP173" s="29"/>
      <c r="OQ173" s="29"/>
      <c r="OR173" s="29"/>
      <c r="OS173" s="29"/>
      <c r="OT173" s="29"/>
      <c r="OU173" s="29"/>
      <c r="OV173" s="29"/>
      <c r="OW173" s="29"/>
      <c r="OX173" s="29"/>
      <c r="OY173" s="29"/>
      <c r="OZ173" s="29"/>
      <c r="PA173" s="29"/>
      <c r="PB173" s="29"/>
      <c r="PC173" s="29"/>
      <c r="PD173" s="29"/>
      <c r="PE173" s="29"/>
      <c r="PF173" s="29"/>
      <c r="PG173" s="29"/>
      <c r="PH173" s="29"/>
      <c r="PI173" s="29"/>
      <c r="PJ173" s="29"/>
      <c r="PK173" s="29"/>
      <c r="PL173" s="29"/>
      <c r="PM173" s="29"/>
      <c r="PN173" s="29"/>
      <c r="PO173" s="29"/>
      <c r="PP173" s="29"/>
      <c r="PQ173" s="29"/>
      <c r="PR173" s="29"/>
      <c r="PS173" s="29"/>
      <c r="PT173" s="29"/>
      <c r="PU173" s="29"/>
      <c r="PV173" s="29"/>
      <c r="PW173" s="29"/>
      <c r="PX173" s="29"/>
      <c r="PY173" s="29"/>
      <c r="PZ173" s="29"/>
      <c r="QA173" s="29"/>
      <c r="QB173" s="29"/>
      <c r="QC173" s="29"/>
      <c r="QD173" s="29"/>
      <c r="QE173" s="29"/>
      <c r="QF173" s="29"/>
      <c r="QG173" s="29"/>
      <c r="QH173" s="29"/>
      <c r="QI173" s="29"/>
      <c r="QJ173" s="29"/>
      <c r="QK173" s="29"/>
      <c r="QL173" s="29"/>
      <c r="QM173" s="29"/>
      <c r="QN173" s="29"/>
      <c r="QO173" s="29"/>
      <c r="QP173" s="29"/>
      <c r="QQ173" s="29"/>
      <c r="QR173" s="29"/>
      <c r="QS173" s="29"/>
      <c r="QT173" s="29"/>
      <c r="QU173" s="29"/>
      <c r="QV173" s="29"/>
      <c r="QW173" s="29"/>
      <c r="QX173" s="29"/>
      <c r="QY173" s="29"/>
      <c r="QZ173" s="29"/>
      <c r="RA173" s="29"/>
      <c r="RB173" s="29"/>
      <c r="RC173" s="29"/>
      <c r="RD173" s="29"/>
      <c r="RE173" s="29"/>
      <c r="RF173" s="29"/>
      <c r="RG173" s="29"/>
      <c r="RH173" s="29"/>
      <c r="RI173" s="29"/>
    </row>
    <row r="174" spans="1:480" s="30" customFormat="1" ht="81" customHeight="1" x14ac:dyDescent="0.25">
      <c r="A174" s="58" t="s">
        <v>13</v>
      </c>
      <c r="B174" s="58" t="s">
        <v>13</v>
      </c>
      <c r="C174" s="58" t="s">
        <v>13</v>
      </c>
      <c r="D174" s="72" t="s">
        <v>173</v>
      </c>
      <c r="E174" s="60" t="s">
        <v>52</v>
      </c>
      <c r="F174" s="61" t="s">
        <v>18</v>
      </c>
      <c r="G174" s="62">
        <f>SUM(G175:G183)</f>
        <v>4.03</v>
      </c>
      <c r="H174" s="62" t="s">
        <v>13</v>
      </c>
      <c r="I174" s="62">
        <f t="shared" ref="I174:J174" si="6">SUM(I175:I183)</f>
        <v>0.16</v>
      </c>
      <c r="J174" s="62">
        <f t="shared" si="6"/>
        <v>1.25</v>
      </c>
      <c r="K174" s="63">
        <f>SUM(K175:K183)</f>
        <v>153546.19</v>
      </c>
      <c r="L174" s="63">
        <f>SUM(L175:L183)</f>
        <v>2622.68</v>
      </c>
      <c r="M174" s="63">
        <f>SUM(M175:M183)</f>
        <v>5000</v>
      </c>
      <c r="N174" s="52"/>
      <c r="O174" s="52"/>
      <c r="P174" s="75"/>
      <c r="Q174" s="158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  <c r="BM174" s="29"/>
      <c r="BN174" s="29"/>
      <c r="BO174" s="29"/>
      <c r="BP174" s="29"/>
      <c r="BQ174" s="29"/>
      <c r="BR174" s="29"/>
      <c r="BS174" s="29"/>
      <c r="BT174" s="29"/>
      <c r="BU174" s="29"/>
      <c r="BV174" s="29"/>
      <c r="BW174" s="29"/>
      <c r="BX174" s="29"/>
      <c r="BY174" s="29"/>
      <c r="BZ174" s="29"/>
      <c r="CA174" s="29"/>
      <c r="CB174" s="29"/>
      <c r="CC174" s="29"/>
      <c r="CD174" s="29"/>
      <c r="CE174" s="29"/>
      <c r="CF174" s="29"/>
      <c r="CG174" s="29"/>
      <c r="CH174" s="29"/>
      <c r="CI174" s="29"/>
      <c r="CJ174" s="29"/>
      <c r="CK174" s="29"/>
      <c r="CL174" s="29"/>
      <c r="CM174" s="29"/>
      <c r="CN174" s="29"/>
      <c r="CO174" s="29"/>
      <c r="CP174" s="29"/>
      <c r="CQ174" s="29"/>
      <c r="CR174" s="29"/>
      <c r="CS174" s="29"/>
      <c r="CT174" s="29"/>
      <c r="CU174" s="29"/>
      <c r="CV174" s="29"/>
      <c r="CW174" s="29"/>
      <c r="CX174" s="29"/>
      <c r="CY174" s="29"/>
      <c r="CZ174" s="29"/>
      <c r="DA174" s="29"/>
      <c r="DB174" s="29"/>
      <c r="DC174" s="29"/>
      <c r="DD174" s="29"/>
      <c r="DE174" s="29"/>
      <c r="DF174" s="29"/>
      <c r="DG174" s="29"/>
      <c r="DH174" s="29"/>
      <c r="DI174" s="29"/>
      <c r="DJ174" s="29"/>
      <c r="DK174" s="29"/>
      <c r="DL174" s="29"/>
      <c r="DM174" s="29"/>
      <c r="DN174" s="29"/>
      <c r="DO174" s="29"/>
      <c r="DP174" s="29"/>
      <c r="DQ174" s="29"/>
      <c r="DR174" s="29"/>
      <c r="DS174" s="29"/>
      <c r="DT174" s="29"/>
      <c r="DU174" s="29"/>
      <c r="DV174" s="29"/>
      <c r="DW174" s="29"/>
      <c r="DX174" s="29"/>
      <c r="DY174" s="29"/>
      <c r="DZ174" s="29"/>
      <c r="EA174" s="29"/>
      <c r="EB174" s="29"/>
      <c r="EC174" s="29"/>
      <c r="ED174" s="29"/>
      <c r="EE174" s="29"/>
      <c r="EF174" s="29"/>
      <c r="EG174" s="29"/>
      <c r="EH174" s="29"/>
      <c r="EI174" s="29"/>
      <c r="EJ174" s="29"/>
      <c r="EK174" s="29"/>
      <c r="EL174" s="29"/>
      <c r="EM174" s="29"/>
      <c r="EN174" s="29"/>
      <c r="EO174" s="29"/>
      <c r="EP174" s="29"/>
      <c r="EQ174" s="29"/>
      <c r="ER174" s="29"/>
      <c r="ES174" s="29"/>
      <c r="ET174" s="29"/>
      <c r="EU174" s="29"/>
      <c r="EV174" s="29"/>
      <c r="EW174" s="29"/>
      <c r="EX174" s="29"/>
      <c r="EY174" s="29"/>
      <c r="EZ174" s="29"/>
      <c r="FA174" s="29"/>
      <c r="FB174" s="29"/>
      <c r="FC174" s="29"/>
      <c r="FD174" s="29"/>
      <c r="FE174" s="29"/>
      <c r="FF174" s="29"/>
      <c r="FG174" s="29"/>
      <c r="FH174" s="29"/>
      <c r="FI174" s="29"/>
      <c r="FJ174" s="29"/>
      <c r="FK174" s="29"/>
      <c r="FL174" s="29"/>
      <c r="FM174" s="29"/>
      <c r="FN174" s="29"/>
      <c r="FO174" s="29"/>
      <c r="FP174" s="29"/>
      <c r="FQ174" s="29"/>
      <c r="FR174" s="29"/>
      <c r="FS174" s="29"/>
      <c r="FT174" s="29"/>
      <c r="FU174" s="29"/>
      <c r="FV174" s="29"/>
      <c r="FW174" s="29"/>
      <c r="FX174" s="29"/>
      <c r="FY174" s="29"/>
      <c r="FZ174" s="29"/>
      <c r="GA174" s="29"/>
      <c r="GB174" s="29"/>
      <c r="GC174" s="29"/>
      <c r="GD174" s="29"/>
      <c r="GE174" s="29"/>
      <c r="GF174" s="29"/>
      <c r="GG174" s="29"/>
      <c r="GH174" s="29"/>
      <c r="GI174" s="29"/>
      <c r="GJ174" s="29"/>
      <c r="GK174" s="29"/>
      <c r="GL174" s="29"/>
      <c r="GM174" s="29"/>
      <c r="GN174" s="29"/>
      <c r="GO174" s="29"/>
      <c r="GP174" s="29"/>
      <c r="GQ174" s="29"/>
      <c r="GR174" s="29"/>
      <c r="GS174" s="29"/>
      <c r="GT174" s="29"/>
      <c r="GU174" s="29"/>
      <c r="GV174" s="29"/>
      <c r="GW174" s="29"/>
      <c r="GX174" s="29"/>
      <c r="GY174" s="29"/>
      <c r="GZ174" s="29"/>
      <c r="HA174" s="29"/>
      <c r="HB174" s="29"/>
      <c r="HC174" s="29"/>
      <c r="HD174" s="29"/>
      <c r="HE174" s="29"/>
      <c r="HF174" s="29"/>
      <c r="HG174" s="29"/>
      <c r="HH174" s="29"/>
      <c r="HI174" s="29"/>
      <c r="HJ174" s="29"/>
      <c r="HK174" s="29"/>
      <c r="HL174" s="29"/>
      <c r="HM174" s="29"/>
      <c r="HN174" s="29"/>
      <c r="HO174" s="29"/>
      <c r="HP174" s="29"/>
      <c r="HQ174" s="29"/>
      <c r="HR174" s="29"/>
      <c r="HS174" s="29"/>
      <c r="HT174" s="29"/>
      <c r="HU174" s="29"/>
      <c r="HV174" s="29"/>
      <c r="HW174" s="29"/>
      <c r="HX174" s="29"/>
      <c r="HY174" s="29"/>
      <c r="HZ174" s="29"/>
      <c r="IA174" s="29"/>
      <c r="IB174" s="29"/>
      <c r="IC174" s="29"/>
      <c r="ID174" s="29"/>
      <c r="IE174" s="29"/>
      <c r="IF174" s="29"/>
      <c r="IG174" s="29"/>
      <c r="IH174" s="29"/>
      <c r="II174" s="29"/>
      <c r="IJ174" s="29"/>
      <c r="IK174" s="29"/>
      <c r="IL174" s="29"/>
      <c r="IM174" s="29"/>
      <c r="IN174" s="29"/>
      <c r="IO174" s="29"/>
      <c r="IP174" s="29"/>
      <c r="IQ174" s="29"/>
      <c r="IR174" s="29"/>
      <c r="IS174" s="29"/>
      <c r="IT174" s="29"/>
      <c r="IU174" s="29"/>
      <c r="IV174" s="29"/>
      <c r="IW174" s="29"/>
      <c r="IX174" s="29"/>
      <c r="IY174" s="29"/>
      <c r="IZ174" s="29"/>
      <c r="JA174" s="29"/>
      <c r="JB174" s="29"/>
      <c r="JC174" s="29"/>
      <c r="JD174" s="29"/>
      <c r="JE174" s="29"/>
      <c r="JF174" s="29"/>
      <c r="JG174" s="29"/>
      <c r="JH174" s="29"/>
      <c r="JI174" s="29"/>
      <c r="JJ174" s="29"/>
      <c r="JK174" s="29"/>
      <c r="JL174" s="29"/>
      <c r="JM174" s="29"/>
      <c r="JN174" s="29"/>
      <c r="JO174" s="29"/>
      <c r="JP174" s="29"/>
      <c r="JQ174" s="29"/>
      <c r="JR174" s="29"/>
      <c r="JS174" s="29"/>
      <c r="JT174" s="29"/>
      <c r="JU174" s="29"/>
      <c r="JV174" s="29"/>
      <c r="JW174" s="29"/>
      <c r="JX174" s="29"/>
      <c r="JY174" s="29"/>
      <c r="JZ174" s="29"/>
      <c r="KA174" s="29"/>
      <c r="KB174" s="29"/>
      <c r="KC174" s="29"/>
      <c r="KD174" s="29"/>
      <c r="KE174" s="29"/>
      <c r="KF174" s="29"/>
      <c r="KG174" s="29"/>
      <c r="KH174" s="29"/>
      <c r="KI174" s="29"/>
      <c r="KJ174" s="29"/>
      <c r="KK174" s="29"/>
      <c r="KL174" s="29"/>
      <c r="KM174" s="29"/>
      <c r="KN174" s="29"/>
      <c r="KO174" s="29"/>
      <c r="KP174" s="29"/>
      <c r="KQ174" s="29"/>
      <c r="KR174" s="29"/>
      <c r="KS174" s="29"/>
      <c r="KT174" s="29"/>
      <c r="KU174" s="29"/>
      <c r="KV174" s="29"/>
      <c r="KW174" s="29"/>
      <c r="KX174" s="29"/>
      <c r="KY174" s="29"/>
      <c r="KZ174" s="29"/>
      <c r="LA174" s="29"/>
      <c r="LB174" s="29"/>
      <c r="LC174" s="29"/>
      <c r="LD174" s="29"/>
      <c r="LE174" s="29"/>
      <c r="LF174" s="29"/>
      <c r="LG174" s="29"/>
      <c r="LH174" s="29"/>
      <c r="LI174" s="29"/>
      <c r="LJ174" s="29"/>
      <c r="LK174" s="29"/>
      <c r="LL174" s="29"/>
      <c r="LM174" s="29"/>
      <c r="LN174" s="29"/>
      <c r="LO174" s="29"/>
      <c r="LP174" s="29"/>
      <c r="LQ174" s="29"/>
      <c r="LR174" s="29"/>
      <c r="LS174" s="29"/>
      <c r="LT174" s="29"/>
      <c r="LU174" s="29"/>
      <c r="LV174" s="29"/>
      <c r="LW174" s="29"/>
      <c r="LX174" s="29"/>
      <c r="LY174" s="29"/>
      <c r="LZ174" s="29"/>
      <c r="MA174" s="29"/>
      <c r="MB174" s="29"/>
      <c r="MC174" s="29"/>
      <c r="MD174" s="29"/>
      <c r="ME174" s="29"/>
      <c r="MF174" s="29"/>
      <c r="MG174" s="29"/>
      <c r="MH174" s="29"/>
      <c r="MI174" s="29"/>
      <c r="MJ174" s="29"/>
      <c r="MK174" s="29"/>
      <c r="ML174" s="29"/>
      <c r="MM174" s="29"/>
      <c r="MN174" s="29"/>
      <c r="MO174" s="29"/>
      <c r="MP174" s="29"/>
      <c r="MQ174" s="29"/>
      <c r="MR174" s="29"/>
      <c r="MS174" s="29"/>
      <c r="MT174" s="29"/>
      <c r="MU174" s="29"/>
      <c r="MV174" s="29"/>
      <c r="MW174" s="29"/>
      <c r="MX174" s="29"/>
      <c r="MY174" s="29"/>
      <c r="MZ174" s="29"/>
      <c r="NA174" s="29"/>
      <c r="NB174" s="29"/>
      <c r="NC174" s="29"/>
      <c r="ND174" s="29"/>
      <c r="NE174" s="29"/>
      <c r="NF174" s="29"/>
      <c r="NG174" s="29"/>
      <c r="NH174" s="29"/>
      <c r="NI174" s="29"/>
      <c r="NJ174" s="29"/>
      <c r="NK174" s="29"/>
      <c r="NL174" s="29"/>
      <c r="NM174" s="29"/>
      <c r="NN174" s="29"/>
      <c r="NO174" s="29"/>
      <c r="NP174" s="29"/>
      <c r="NQ174" s="29"/>
      <c r="NR174" s="29"/>
      <c r="NS174" s="29"/>
      <c r="NT174" s="29"/>
      <c r="NU174" s="29"/>
      <c r="NV174" s="29"/>
      <c r="NW174" s="29"/>
      <c r="NX174" s="29"/>
      <c r="NY174" s="29"/>
      <c r="NZ174" s="29"/>
      <c r="OA174" s="29"/>
      <c r="OB174" s="29"/>
      <c r="OC174" s="29"/>
      <c r="OD174" s="29"/>
      <c r="OE174" s="29"/>
      <c r="OF174" s="29"/>
      <c r="OG174" s="29"/>
      <c r="OH174" s="29"/>
      <c r="OI174" s="29"/>
      <c r="OJ174" s="29"/>
      <c r="OK174" s="29"/>
      <c r="OL174" s="29"/>
      <c r="OM174" s="29"/>
      <c r="ON174" s="29"/>
      <c r="OO174" s="29"/>
      <c r="OP174" s="29"/>
      <c r="OQ174" s="29"/>
      <c r="OR174" s="29"/>
      <c r="OS174" s="29"/>
      <c r="OT174" s="29"/>
      <c r="OU174" s="29"/>
      <c r="OV174" s="29"/>
      <c r="OW174" s="29"/>
      <c r="OX174" s="29"/>
      <c r="OY174" s="29"/>
      <c r="OZ174" s="29"/>
      <c r="PA174" s="29"/>
      <c r="PB174" s="29"/>
      <c r="PC174" s="29"/>
      <c r="PD174" s="29"/>
      <c r="PE174" s="29"/>
      <c r="PF174" s="29"/>
      <c r="PG174" s="29"/>
      <c r="PH174" s="29"/>
      <c r="PI174" s="29"/>
      <c r="PJ174" s="29"/>
      <c r="PK174" s="29"/>
      <c r="PL174" s="29"/>
      <c r="PM174" s="29"/>
      <c r="PN174" s="29"/>
      <c r="PO174" s="29"/>
      <c r="PP174" s="29"/>
      <c r="PQ174" s="29"/>
      <c r="PR174" s="29"/>
      <c r="PS174" s="29"/>
      <c r="PT174" s="29"/>
      <c r="PU174" s="29"/>
      <c r="PV174" s="29"/>
      <c r="PW174" s="29"/>
      <c r="PX174" s="29"/>
      <c r="PY174" s="29"/>
      <c r="PZ174" s="29"/>
      <c r="QA174" s="29"/>
      <c r="QB174" s="29"/>
      <c r="QC174" s="29"/>
      <c r="QD174" s="29"/>
      <c r="QE174" s="29"/>
      <c r="QF174" s="29"/>
      <c r="QG174" s="29"/>
      <c r="QH174" s="29"/>
      <c r="QI174" s="29"/>
      <c r="QJ174" s="29"/>
      <c r="QK174" s="29"/>
      <c r="QL174" s="29"/>
      <c r="QM174" s="29"/>
      <c r="QN174" s="29"/>
      <c r="QO174" s="29"/>
      <c r="QP174" s="29"/>
      <c r="QQ174" s="29"/>
      <c r="QR174" s="29"/>
      <c r="QS174" s="29"/>
      <c r="QT174" s="29"/>
      <c r="QU174" s="29"/>
      <c r="QV174" s="29"/>
      <c r="QW174" s="29"/>
      <c r="QX174" s="29"/>
      <c r="QY174" s="29"/>
      <c r="QZ174" s="29"/>
      <c r="RA174" s="29"/>
      <c r="RB174" s="29"/>
      <c r="RC174" s="29"/>
      <c r="RD174" s="29"/>
      <c r="RE174" s="29"/>
      <c r="RF174" s="29"/>
      <c r="RG174" s="29"/>
      <c r="RH174" s="29"/>
      <c r="RI174" s="29"/>
      <c r="RJ174" s="29"/>
      <c r="RK174" s="29"/>
      <c r="RL174" s="29"/>
    </row>
    <row r="175" spans="1:480" s="30" customFormat="1" ht="73.5" customHeight="1" x14ac:dyDescent="0.25">
      <c r="A175" s="34" t="s">
        <v>50</v>
      </c>
      <c r="B175" s="34" t="s">
        <v>57</v>
      </c>
      <c r="C175" s="34" t="s">
        <v>19</v>
      </c>
      <c r="D175" s="26" t="s">
        <v>334</v>
      </c>
      <c r="E175" s="103" t="s">
        <v>52</v>
      </c>
      <c r="F175" s="27" t="s">
        <v>18</v>
      </c>
      <c r="G175" s="28">
        <v>0</v>
      </c>
      <c r="H175" s="134" t="s">
        <v>13</v>
      </c>
      <c r="I175" s="33">
        <v>0.16</v>
      </c>
      <c r="J175" s="28">
        <v>0</v>
      </c>
      <c r="K175" s="28">
        <v>0</v>
      </c>
      <c r="L175" s="28">
        <v>2622.68</v>
      </c>
      <c r="M175" s="28">
        <v>0</v>
      </c>
      <c r="N175" s="52"/>
      <c r="O175" s="52"/>
      <c r="P175" s="75"/>
      <c r="Q175" s="158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29"/>
      <c r="AV175" s="29"/>
      <c r="AW175" s="29"/>
      <c r="AX175" s="29"/>
      <c r="AY175" s="29"/>
      <c r="AZ175" s="29"/>
      <c r="BA175" s="29"/>
      <c r="BB175" s="29"/>
      <c r="BC175" s="29"/>
      <c r="BD175" s="29"/>
      <c r="BE175" s="29"/>
      <c r="BF175" s="29"/>
      <c r="BG175" s="29"/>
      <c r="BH175" s="29"/>
      <c r="BI175" s="29"/>
      <c r="BJ175" s="29"/>
      <c r="BK175" s="29"/>
      <c r="BL175" s="29"/>
      <c r="BM175" s="29"/>
      <c r="BN175" s="29"/>
      <c r="BO175" s="29"/>
      <c r="BP175" s="29"/>
      <c r="BQ175" s="29"/>
      <c r="BR175" s="29"/>
      <c r="BS175" s="29"/>
      <c r="BT175" s="29"/>
      <c r="BU175" s="29"/>
      <c r="BV175" s="29"/>
      <c r="BW175" s="29"/>
      <c r="BX175" s="29"/>
      <c r="BY175" s="29"/>
      <c r="BZ175" s="29"/>
      <c r="CA175" s="29"/>
      <c r="CB175" s="29"/>
      <c r="CC175" s="29"/>
      <c r="CD175" s="29"/>
      <c r="CE175" s="29"/>
      <c r="CF175" s="29"/>
      <c r="CG175" s="29"/>
      <c r="CH175" s="29"/>
      <c r="CI175" s="29"/>
      <c r="CJ175" s="29"/>
      <c r="CK175" s="29"/>
      <c r="CL175" s="29"/>
      <c r="CM175" s="29"/>
      <c r="CN175" s="29"/>
      <c r="CO175" s="29"/>
      <c r="CP175" s="29"/>
      <c r="CQ175" s="29"/>
      <c r="CR175" s="29"/>
      <c r="CS175" s="29"/>
      <c r="CT175" s="29"/>
      <c r="CU175" s="29"/>
      <c r="CV175" s="29"/>
      <c r="CW175" s="29"/>
      <c r="CX175" s="29"/>
      <c r="CY175" s="29"/>
      <c r="CZ175" s="29"/>
      <c r="DA175" s="29"/>
      <c r="DB175" s="29"/>
      <c r="DC175" s="29"/>
      <c r="DD175" s="29"/>
      <c r="DE175" s="29"/>
      <c r="DF175" s="29"/>
      <c r="DG175" s="29"/>
      <c r="DH175" s="29"/>
      <c r="DI175" s="29"/>
      <c r="DJ175" s="29"/>
      <c r="DK175" s="29"/>
      <c r="DL175" s="29"/>
      <c r="DM175" s="29"/>
      <c r="DN175" s="29"/>
      <c r="DO175" s="29"/>
      <c r="DP175" s="29"/>
      <c r="DQ175" s="29"/>
      <c r="DR175" s="29"/>
      <c r="DS175" s="29"/>
      <c r="DT175" s="29"/>
      <c r="DU175" s="29"/>
      <c r="DV175" s="29"/>
      <c r="DW175" s="29"/>
      <c r="DX175" s="29"/>
      <c r="DY175" s="29"/>
      <c r="DZ175" s="29"/>
      <c r="EA175" s="29"/>
      <c r="EB175" s="29"/>
      <c r="EC175" s="29"/>
      <c r="ED175" s="29"/>
      <c r="EE175" s="29"/>
      <c r="EF175" s="29"/>
      <c r="EG175" s="29"/>
      <c r="EH175" s="29"/>
      <c r="EI175" s="29"/>
      <c r="EJ175" s="29"/>
      <c r="EK175" s="29"/>
      <c r="EL175" s="29"/>
      <c r="EM175" s="29"/>
      <c r="EN175" s="29"/>
      <c r="EO175" s="29"/>
      <c r="EP175" s="29"/>
      <c r="EQ175" s="29"/>
      <c r="ER175" s="29"/>
      <c r="ES175" s="29"/>
      <c r="ET175" s="29"/>
      <c r="EU175" s="29"/>
      <c r="EV175" s="29"/>
      <c r="EW175" s="29"/>
      <c r="EX175" s="29"/>
      <c r="EY175" s="29"/>
      <c r="EZ175" s="29"/>
      <c r="FA175" s="29"/>
      <c r="FB175" s="29"/>
      <c r="FC175" s="29"/>
      <c r="FD175" s="29"/>
      <c r="FE175" s="29"/>
      <c r="FF175" s="29"/>
      <c r="FG175" s="29"/>
      <c r="FH175" s="29"/>
      <c r="FI175" s="29"/>
      <c r="FJ175" s="29"/>
      <c r="FK175" s="29"/>
      <c r="FL175" s="29"/>
      <c r="FM175" s="29"/>
      <c r="FN175" s="29"/>
      <c r="FO175" s="29"/>
      <c r="FP175" s="29"/>
      <c r="FQ175" s="29"/>
      <c r="FR175" s="29"/>
      <c r="FS175" s="29"/>
      <c r="FT175" s="29"/>
      <c r="FU175" s="29"/>
      <c r="FV175" s="29"/>
      <c r="FW175" s="29"/>
      <c r="FX175" s="29"/>
      <c r="FY175" s="29"/>
      <c r="FZ175" s="29"/>
      <c r="GA175" s="29"/>
      <c r="GB175" s="29"/>
      <c r="GC175" s="29"/>
      <c r="GD175" s="29"/>
      <c r="GE175" s="29"/>
      <c r="GF175" s="29"/>
      <c r="GG175" s="29"/>
      <c r="GH175" s="29"/>
      <c r="GI175" s="29"/>
      <c r="GJ175" s="29"/>
      <c r="GK175" s="29"/>
      <c r="GL175" s="29"/>
      <c r="GM175" s="29"/>
      <c r="GN175" s="29"/>
      <c r="GO175" s="29"/>
      <c r="GP175" s="29"/>
      <c r="GQ175" s="29"/>
      <c r="GR175" s="29"/>
      <c r="GS175" s="29"/>
      <c r="GT175" s="29"/>
      <c r="GU175" s="29"/>
      <c r="GV175" s="29"/>
      <c r="GW175" s="29"/>
      <c r="GX175" s="29"/>
      <c r="GY175" s="29"/>
      <c r="GZ175" s="29"/>
      <c r="HA175" s="29"/>
      <c r="HB175" s="29"/>
      <c r="HC175" s="29"/>
      <c r="HD175" s="29"/>
      <c r="HE175" s="29"/>
      <c r="HF175" s="29"/>
      <c r="HG175" s="29"/>
      <c r="HH175" s="29"/>
      <c r="HI175" s="29"/>
      <c r="HJ175" s="29"/>
      <c r="HK175" s="29"/>
      <c r="HL175" s="29"/>
      <c r="HM175" s="29"/>
      <c r="HN175" s="29"/>
      <c r="HO175" s="29"/>
      <c r="HP175" s="29"/>
      <c r="HQ175" s="29"/>
      <c r="HR175" s="29"/>
      <c r="HS175" s="29"/>
      <c r="HT175" s="29"/>
      <c r="HU175" s="29"/>
      <c r="HV175" s="29"/>
      <c r="HW175" s="29"/>
      <c r="HX175" s="29"/>
      <c r="HY175" s="29"/>
      <c r="HZ175" s="29"/>
      <c r="IA175" s="29"/>
      <c r="IB175" s="29"/>
      <c r="IC175" s="29"/>
      <c r="ID175" s="29"/>
      <c r="IE175" s="29"/>
      <c r="IF175" s="29"/>
      <c r="IG175" s="29"/>
      <c r="IH175" s="29"/>
      <c r="II175" s="29"/>
      <c r="IJ175" s="29"/>
      <c r="IK175" s="29"/>
      <c r="IL175" s="29"/>
      <c r="IM175" s="29"/>
      <c r="IN175" s="29"/>
      <c r="IO175" s="29"/>
      <c r="IP175" s="29"/>
      <c r="IQ175" s="29"/>
      <c r="IR175" s="29"/>
      <c r="IS175" s="29"/>
      <c r="IT175" s="29"/>
      <c r="IU175" s="29"/>
      <c r="IV175" s="29"/>
      <c r="IW175" s="29"/>
      <c r="IX175" s="29"/>
      <c r="IY175" s="29"/>
      <c r="IZ175" s="29"/>
      <c r="JA175" s="29"/>
      <c r="JB175" s="29"/>
      <c r="JC175" s="29"/>
      <c r="JD175" s="29"/>
      <c r="JE175" s="29"/>
      <c r="JF175" s="29"/>
      <c r="JG175" s="29"/>
      <c r="JH175" s="29"/>
      <c r="JI175" s="29"/>
      <c r="JJ175" s="29"/>
      <c r="JK175" s="29"/>
      <c r="JL175" s="29"/>
      <c r="JM175" s="29"/>
      <c r="JN175" s="29"/>
      <c r="JO175" s="29"/>
      <c r="JP175" s="29"/>
      <c r="JQ175" s="29"/>
      <c r="JR175" s="29"/>
      <c r="JS175" s="29"/>
      <c r="JT175" s="29"/>
      <c r="JU175" s="29"/>
      <c r="JV175" s="29"/>
      <c r="JW175" s="29"/>
      <c r="JX175" s="29"/>
      <c r="JY175" s="29"/>
      <c r="JZ175" s="29"/>
      <c r="KA175" s="29"/>
      <c r="KB175" s="29"/>
      <c r="KC175" s="29"/>
      <c r="KD175" s="29"/>
      <c r="KE175" s="29"/>
      <c r="KF175" s="29"/>
      <c r="KG175" s="29"/>
      <c r="KH175" s="29"/>
      <c r="KI175" s="29"/>
      <c r="KJ175" s="29"/>
      <c r="KK175" s="29"/>
      <c r="KL175" s="29"/>
      <c r="KM175" s="29"/>
      <c r="KN175" s="29"/>
      <c r="KO175" s="29"/>
      <c r="KP175" s="29"/>
      <c r="KQ175" s="29"/>
      <c r="KR175" s="29"/>
      <c r="KS175" s="29"/>
      <c r="KT175" s="29"/>
      <c r="KU175" s="29"/>
      <c r="KV175" s="29"/>
      <c r="KW175" s="29"/>
      <c r="KX175" s="29"/>
      <c r="KY175" s="29"/>
      <c r="KZ175" s="29"/>
      <c r="LA175" s="29"/>
      <c r="LB175" s="29"/>
      <c r="LC175" s="29"/>
      <c r="LD175" s="29"/>
      <c r="LE175" s="29"/>
      <c r="LF175" s="29"/>
      <c r="LG175" s="29"/>
      <c r="LH175" s="29"/>
      <c r="LI175" s="29"/>
      <c r="LJ175" s="29"/>
      <c r="LK175" s="29"/>
      <c r="LL175" s="29"/>
      <c r="LM175" s="29"/>
      <c r="LN175" s="29"/>
      <c r="LO175" s="29"/>
      <c r="LP175" s="29"/>
      <c r="LQ175" s="29"/>
      <c r="LR175" s="29"/>
      <c r="LS175" s="29"/>
      <c r="LT175" s="29"/>
      <c r="LU175" s="29"/>
      <c r="LV175" s="29"/>
      <c r="LW175" s="29"/>
      <c r="LX175" s="29"/>
      <c r="LY175" s="29"/>
      <c r="LZ175" s="29"/>
      <c r="MA175" s="29"/>
      <c r="MB175" s="29"/>
      <c r="MC175" s="29"/>
      <c r="MD175" s="29"/>
      <c r="ME175" s="29"/>
      <c r="MF175" s="29"/>
      <c r="MG175" s="29"/>
      <c r="MH175" s="29"/>
      <c r="MI175" s="29"/>
      <c r="MJ175" s="29"/>
      <c r="MK175" s="29"/>
      <c r="ML175" s="29"/>
      <c r="MM175" s="29"/>
      <c r="MN175" s="29"/>
      <c r="MO175" s="29"/>
      <c r="MP175" s="29"/>
      <c r="MQ175" s="29"/>
      <c r="MR175" s="29"/>
      <c r="MS175" s="29"/>
      <c r="MT175" s="29"/>
      <c r="MU175" s="29"/>
      <c r="MV175" s="29"/>
      <c r="MW175" s="29"/>
      <c r="MX175" s="29"/>
      <c r="MY175" s="29"/>
      <c r="MZ175" s="29"/>
      <c r="NA175" s="29"/>
      <c r="NB175" s="29"/>
      <c r="NC175" s="29"/>
      <c r="ND175" s="29"/>
      <c r="NE175" s="29"/>
      <c r="NF175" s="29"/>
      <c r="NG175" s="29"/>
      <c r="NH175" s="29"/>
      <c r="NI175" s="29"/>
      <c r="NJ175" s="29"/>
      <c r="NK175" s="29"/>
      <c r="NL175" s="29"/>
      <c r="NM175" s="29"/>
      <c r="NN175" s="29"/>
      <c r="NO175" s="29"/>
      <c r="NP175" s="29"/>
      <c r="NQ175" s="29"/>
      <c r="NR175" s="29"/>
      <c r="NS175" s="29"/>
      <c r="NT175" s="29"/>
      <c r="NU175" s="29"/>
      <c r="NV175" s="29"/>
      <c r="NW175" s="29"/>
      <c r="NX175" s="29"/>
      <c r="NY175" s="29"/>
      <c r="NZ175" s="29"/>
      <c r="OA175" s="29"/>
      <c r="OB175" s="29"/>
      <c r="OC175" s="29"/>
      <c r="OD175" s="29"/>
      <c r="OE175" s="29"/>
      <c r="OF175" s="29"/>
      <c r="OG175" s="29"/>
      <c r="OH175" s="29"/>
      <c r="OI175" s="29"/>
      <c r="OJ175" s="29"/>
      <c r="OK175" s="29"/>
      <c r="OL175" s="29"/>
      <c r="OM175" s="29"/>
      <c r="ON175" s="29"/>
      <c r="OO175" s="29"/>
      <c r="OP175" s="29"/>
      <c r="OQ175" s="29"/>
      <c r="OR175" s="29"/>
      <c r="OS175" s="29"/>
      <c r="OT175" s="29"/>
      <c r="OU175" s="29"/>
      <c r="OV175" s="29"/>
      <c r="OW175" s="29"/>
      <c r="OX175" s="29"/>
      <c r="OY175" s="29"/>
      <c r="OZ175" s="29"/>
      <c r="PA175" s="29"/>
      <c r="PB175" s="29"/>
      <c r="PC175" s="29"/>
      <c r="PD175" s="29"/>
      <c r="PE175" s="29"/>
      <c r="PF175" s="29"/>
      <c r="PG175" s="29"/>
      <c r="PH175" s="29"/>
      <c r="PI175" s="29"/>
      <c r="PJ175" s="29"/>
      <c r="PK175" s="29"/>
      <c r="PL175" s="29"/>
      <c r="PM175" s="29"/>
      <c r="PN175" s="29"/>
      <c r="PO175" s="29"/>
      <c r="PP175" s="29"/>
      <c r="PQ175" s="29"/>
      <c r="PR175" s="29"/>
      <c r="PS175" s="29"/>
      <c r="PT175" s="29"/>
      <c r="PU175" s="29"/>
      <c r="PV175" s="29"/>
      <c r="PW175" s="29"/>
      <c r="PX175" s="29"/>
      <c r="PY175" s="29"/>
      <c r="PZ175" s="29"/>
      <c r="QA175" s="29"/>
      <c r="QB175" s="29"/>
      <c r="QC175" s="29"/>
      <c r="QD175" s="29"/>
      <c r="QE175" s="29"/>
      <c r="QF175" s="29"/>
      <c r="QG175" s="29"/>
      <c r="QH175" s="29"/>
      <c r="QI175" s="29"/>
      <c r="QJ175" s="29"/>
      <c r="QK175" s="29"/>
      <c r="QL175" s="29"/>
      <c r="QM175" s="29"/>
      <c r="QN175" s="29"/>
      <c r="QO175" s="29"/>
      <c r="QP175" s="29"/>
      <c r="QQ175" s="29"/>
      <c r="QR175" s="29"/>
      <c r="QS175" s="29"/>
      <c r="QT175" s="29"/>
      <c r="QU175" s="29"/>
      <c r="QV175" s="29"/>
      <c r="QW175" s="29"/>
      <c r="QX175" s="29"/>
      <c r="QY175" s="29"/>
      <c r="QZ175" s="29"/>
      <c r="RA175" s="29"/>
      <c r="RB175" s="29"/>
      <c r="RC175" s="29"/>
      <c r="RD175" s="29"/>
      <c r="RE175" s="29"/>
      <c r="RF175" s="29"/>
      <c r="RG175" s="29"/>
      <c r="RH175" s="29"/>
      <c r="RI175" s="29"/>
      <c r="RJ175" s="29"/>
      <c r="RK175" s="29"/>
      <c r="RL175" s="29"/>
    </row>
    <row r="176" spans="1:480" s="30" customFormat="1" ht="72" customHeight="1" x14ac:dyDescent="0.25">
      <c r="A176" s="34" t="s">
        <v>50</v>
      </c>
      <c r="B176" s="34" t="s">
        <v>57</v>
      </c>
      <c r="C176" s="34" t="s">
        <v>19</v>
      </c>
      <c r="D176" s="26" t="s">
        <v>261</v>
      </c>
      <c r="E176" s="26" t="s">
        <v>52</v>
      </c>
      <c r="F176" s="27" t="s">
        <v>18</v>
      </c>
      <c r="G176" s="28">
        <v>1.07</v>
      </c>
      <c r="H176" s="147">
        <v>45596</v>
      </c>
      <c r="I176" s="27">
        <v>0</v>
      </c>
      <c r="J176" s="27">
        <v>0</v>
      </c>
      <c r="K176" s="28">
        <v>39802.44</v>
      </c>
      <c r="L176" s="28">
        <v>0</v>
      </c>
      <c r="M176" s="28">
        <v>0</v>
      </c>
      <c r="N176" s="52"/>
      <c r="O176" s="52"/>
      <c r="P176" s="75"/>
      <c r="Q176" s="158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  <c r="BM176" s="29"/>
      <c r="BN176" s="29"/>
      <c r="BO176" s="29"/>
      <c r="BP176" s="29"/>
      <c r="BQ176" s="29"/>
      <c r="BR176" s="29"/>
      <c r="BS176" s="29"/>
      <c r="BT176" s="29"/>
      <c r="BU176" s="29"/>
      <c r="BV176" s="29"/>
      <c r="BW176" s="29"/>
      <c r="BX176" s="29"/>
      <c r="BY176" s="29"/>
      <c r="BZ176" s="29"/>
      <c r="CA176" s="29"/>
      <c r="CB176" s="29"/>
      <c r="CC176" s="29"/>
      <c r="CD176" s="29"/>
      <c r="CE176" s="29"/>
      <c r="CF176" s="29"/>
      <c r="CG176" s="29"/>
      <c r="CH176" s="29"/>
      <c r="CI176" s="29"/>
      <c r="CJ176" s="29"/>
      <c r="CK176" s="29"/>
      <c r="CL176" s="29"/>
      <c r="CM176" s="29"/>
      <c r="CN176" s="29"/>
      <c r="CO176" s="29"/>
      <c r="CP176" s="29"/>
      <c r="CQ176" s="29"/>
      <c r="CR176" s="29"/>
      <c r="CS176" s="29"/>
      <c r="CT176" s="29"/>
      <c r="CU176" s="29"/>
      <c r="CV176" s="29"/>
      <c r="CW176" s="29"/>
      <c r="CX176" s="29"/>
      <c r="CY176" s="29"/>
      <c r="CZ176" s="29"/>
      <c r="DA176" s="29"/>
      <c r="DB176" s="29"/>
      <c r="DC176" s="29"/>
      <c r="DD176" s="29"/>
      <c r="DE176" s="29"/>
      <c r="DF176" s="29"/>
      <c r="DG176" s="29"/>
      <c r="DH176" s="29"/>
      <c r="DI176" s="29"/>
      <c r="DJ176" s="29"/>
      <c r="DK176" s="29"/>
      <c r="DL176" s="29"/>
      <c r="DM176" s="29"/>
      <c r="DN176" s="29"/>
      <c r="DO176" s="29"/>
      <c r="DP176" s="29"/>
      <c r="DQ176" s="29"/>
      <c r="DR176" s="29"/>
      <c r="DS176" s="29"/>
      <c r="DT176" s="29"/>
      <c r="DU176" s="29"/>
      <c r="DV176" s="29"/>
      <c r="DW176" s="29"/>
      <c r="DX176" s="29"/>
      <c r="DY176" s="29"/>
      <c r="DZ176" s="29"/>
      <c r="EA176" s="29"/>
      <c r="EB176" s="29"/>
      <c r="EC176" s="29"/>
      <c r="ED176" s="29"/>
      <c r="EE176" s="29"/>
      <c r="EF176" s="29"/>
      <c r="EG176" s="29"/>
      <c r="EH176" s="29"/>
      <c r="EI176" s="29"/>
      <c r="EJ176" s="29"/>
      <c r="EK176" s="29"/>
      <c r="EL176" s="29"/>
      <c r="EM176" s="29"/>
      <c r="EN176" s="29"/>
      <c r="EO176" s="29"/>
      <c r="EP176" s="29"/>
      <c r="EQ176" s="29"/>
      <c r="ER176" s="29"/>
      <c r="ES176" s="29"/>
      <c r="ET176" s="29"/>
      <c r="EU176" s="29"/>
      <c r="EV176" s="29"/>
      <c r="EW176" s="29"/>
      <c r="EX176" s="29"/>
      <c r="EY176" s="29"/>
      <c r="EZ176" s="29"/>
      <c r="FA176" s="29"/>
      <c r="FB176" s="29"/>
      <c r="FC176" s="29"/>
      <c r="FD176" s="29"/>
      <c r="FE176" s="29"/>
      <c r="FF176" s="29"/>
      <c r="FG176" s="29"/>
      <c r="FH176" s="29"/>
      <c r="FI176" s="29"/>
      <c r="FJ176" s="29"/>
      <c r="FK176" s="29"/>
      <c r="FL176" s="29"/>
      <c r="FM176" s="29"/>
      <c r="FN176" s="29"/>
      <c r="FO176" s="29"/>
      <c r="FP176" s="29"/>
      <c r="FQ176" s="29"/>
      <c r="FR176" s="29"/>
      <c r="FS176" s="29"/>
      <c r="FT176" s="29"/>
      <c r="FU176" s="29"/>
      <c r="FV176" s="29"/>
      <c r="FW176" s="29"/>
      <c r="FX176" s="29"/>
      <c r="FY176" s="29"/>
      <c r="FZ176" s="29"/>
      <c r="GA176" s="29"/>
      <c r="GB176" s="29"/>
      <c r="GC176" s="29"/>
      <c r="GD176" s="29"/>
      <c r="GE176" s="29"/>
      <c r="GF176" s="29"/>
      <c r="GG176" s="29"/>
      <c r="GH176" s="29"/>
      <c r="GI176" s="29"/>
      <c r="GJ176" s="29"/>
      <c r="GK176" s="29"/>
      <c r="GL176" s="29"/>
      <c r="GM176" s="29"/>
      <c r="GN176" s="29"/>
      <c r="GO176" s="29"/>
      <c r="GP176" s="29"/>
      <c r="GQ176" s="29"/>
      <c r="GR176" s="29"/>
      <c r="GS176" s="29"/>
      <c r="GT176" s="29"/>
      <c r="GU176" s="29"/>
      <c r="GV176" s="29"/>
      <c r="GW176" s="29"/>
      <c r="GX176" s="29"/>
      <c r="GY176" s="29"/>
      <c r="GZ176" s="29"/>
      <c r="HA176" s="29"/>
      <c r="HB176" s="29"/>
      <c r="HC176" s="29"/>
      <c r="HD176" s="29"/>
      <c r="HE176" s="29"/>
      <c r="HF176" s="29"/>
      <c r="HG176" s="29"/>
      <c r="HH176" s="29"/>
      <c r="HI176" s="29"/>
      <c r="HJ176" s="29"/>
      <c r="HK176" s="29"/>
      <c r="HL176" s="29"/>
      <c r="HM176" s="29"/>
      <c r="HN176" s="29"/>
      <c r="HO176" s="29"/>
      <c r="HP176" s="29"/>
      <c r="HQ176" s="29"/>
      <c r="HR176" s="29"/>
      <c r="HS176" s="29"/>
      <c r="HT176" s="29"/>
      <c r="HU176" s="29"/>
      <c r="HV176" s="29"/>
      <c r="HW176" s="29"/>
      <c r="HX176" s="29"/>
      <c r="HY176" s="29"/>
      <c r="HZ176" s="29"/>
      <c r="IA176" s="29"/>
      <c r="IB176" s="29"/>
      <c r="IC176" s="29"/>
      <c r="ID176" s="29"/>
      <c r="IE176" s="29"/>
      <c r="IF176" s="29"/>
      <c r="IG176" s="29"/>
      <c r="IH176" s="29"/>
      <c r="II176" s="29"/>
      <c r="IJ176" s="29"/>
      <c r="IK176" s="29"/>
      <c r="IL176" s="29"/>
      <c r="IM176" s="29"/>
      <c r="IN176" s="29"/>
      <c r="IO176" s="29"/>
      <c r="IP176" s="29"/>
      <c r="IQ176" s="29"/>
      <c r="IR176" s="29"/>
      <c r="IS176" s="29"/>
      <c r="IT176" s="29"/>
      <c r="IU176" s="29"/>
      <c r="IV176" s="29"/>
      <c r="IW176" s="29"/>
      <c r="IX176" s="29"/>
      <c r="IY176" s="29"/>
      <c r="IZ176" s="29"/>
      <c r="JA176" s="29"/>
      <c r="JB176" s="29"/>
      <c r="JC176" s="29"/>
      <c r="JD176" s="29"/>
      <c r="JE176" s="29"/>
      <c r="JF176" s="29"/>
      <c r="JG176" s="29"/>
      <c r="JH176" s="29"/>
      <c r="JI176" s="29"/>
      <c r="JJ176" s="29"/>
      <c r="JK176" s="29"/>
      <c r="JL176" s="29"/>
      <c r="JM176" s="29"/>
      <c r="JN176" s="29"/>
      <c r="JO176" s="29"/>
      <c r="JP176" s="29"/>
      <c r="JQ176" s="29"/>
      <c r="JR176" s="29"/>
      <c r="JS176" s="29"/>
      <c r="JT176" s="29"/>
      <c r="JU176" s="29"/>
      <c r="JV176" s="29"/>
      <c r="JW176" s="29"/>
      <c r="JX176" s="29"/>
      <c r="JY176" s="29"/>
      <c r="JZ176" s="29"/>
      <c r="KA176" s="29"/>
      <c r="KB176" s="29"/>
      <c r="KC176" s="29"/>
      <c r="KD176" s="29"/>
      <c r="KE176" s="29"/>
      <c r="KF176" s="29"/>
      <c r="KG176" s="29"/>
      <c r="KH176" s="29"/>
      <c r="KI176" s="29"/>
      <c r="KJ176" s="29"/>
      <c r="KK176" s="29"/>
      <c r="KL176" s="29"/>
      <c r="KM176" s="29"/>
      <c r="KN176" s="29"/>
      <c r="KO176" s="29"/>
      <c r="KP176" s="29"/>
      <c r="KQ176" s="29"/>
      <c r="KR176" s="29"/>
      <c r="KS176" s="29"/>
      <c r="KT176" s="29"/>
      <c r="KU176" s="29"/>
      <c r="KV176" s="29"/>
      <c r="KW176" s="29"/>
      <c r="KX176" s="29"/>
      <c r="KY176" s="29"/>
      <c r="KZ176" s="29"/>
      <c r="LA176" s="29"/>
      <c r="LB176" s="29"/>
      <c r="LC176" s="29"/>
      <c r="LD176" s="29"/>
      <c r="LE176" s="29"/>
      <c r="LF176" s="29"/>
      <c r="LG176" s="29"/>
      <c r="LH176" s="29"/>
      <c r="LI176" s="29"/>
      <c r="LJ176" s="29"/>
      <c r="LK176" s="29"/>
      <c r="LL176" s="29"/>
      <c r="LM176" s="29"/>
      <c r="LN176" s="29"/>
      <c r="LO176" s="29"/>
      <c r="LP176" s="29"/>
      <c r="LQ176" s="29"/>
      <c r="LR176" s="29"/>
      <c r="LS176" s="29"/>
      <c r="LT176" s="29"/>
      <c r="LU176" s="29"/>
      <c r="LV176" s="29"/>
      <c r="LW176" s="29"/>
      <c r="LX176" s="29"/>
      <c r="LY176" s="29"/>
      <c r="LZ176" s="29"/>
      <c r="MA176" s="29"/>
      <c r="MB176" s="29"/>
      <c r="MC176" s="29"/>
      <c r="MD176" s="29"/>
      <c r="ME176" s="29"/>
      <c r="MF176" s="29"/>
      <c r="MG176" s="29"/>
      <c r="MH176" s="29"/>
      <c r="MI176" s="29"/>
      <c r="MJ176" s="29"/>
      <c r="MK176" s="29"/>
      <c r="ML176" s="29"/>
      <c r="MM176" s="29"/>
      <c r="MN176" s="29"/>
      <c r="MO176" s="29"/>
      <c r="MP176" s="29"/>
      <c r="MQ176" s="29"/>
      <c r="MR176" s="29"/>
      <c r="MS176" s="29"/>
      <c r="MT176" s="29"/>
      <c r="MU176" s="29"/>
      <c r="MV176" s="29"/>
      <c r="MW176" s="29"/>
      <c r="MX176" s="29"/>
      <c r="MY176" s="29"/>
      <c r="MZ176" s="29"/>
      <c r="NA176" s="29"/>
      <c r="NB176" s="29"/>
      <c r="NC176" s="29"/>
      <c r="ND176" s="29"/>
      <c r="NE176" s="29"/>
      <c r="NF176" s="29"/>
      <c r="NG176" s="29"/>
      <c r="NH176" s="29"/>
      <c r="NI176" s="29"/>
      <c r="NJ176" s="29"/>
      <c r="NK176" s="29"/>
      <c r="NL176" s="29"/>
      <c r="NM176" s="29"/>
      <c r="NN176" s="29"/>
      <c r="NO176" s="29"/>
      <c r="NP176" s="29"/>
      <c r="NQ176" s="29"/>
      <c r="NR176" s="29"/>
      <c r="NS176" s="29"/>
      <c r="NT176" s="29"/>
      <c r="NU176" s="29"/>
      <c r="NV176" s="29"/>
      <c r="NW176" s="29"/>
      <c r="NX176" s="29"/>
      <c r="NY176" s="29"/>
      <c r="NZ176" s="29"/>
      <c r="OA176" s="29"/>
      <c r="OB176" s="29"/>
      <c r="OC176" s="29"/>
      <c r="OD176" s="29"/>
      <c r="OE176" s="29"/>
      <c r="OF176" s="29"/>
      <c r="OG176" s="29"/>
      <c r="OH176" s="29"/>
      <c r="OI176" s="29"/>
      <c r="OJ176" s="29"/>
      <c r="OK176" s="29"/>
      <c r="OL176" s="29"/>
      <c r="OM176" s="29"/>
      <c r="ON176" s="29"/>
      <c r="OO176" s="29"/>
      <c r="OP176" s="29"/>
      <c r="OQ176" s="29"/>
      <c r="OR176" s="29"/>
      <c r="OS176" s="29"/>
      <c r="OT176" s="29"/>
      <c r="OU176" s="29"/>
      <c r="OV176" s="29"/>
      <c r="OW176" s="29"/>
      <c r="OX176" s="29"/>
      <c r="OY176" s="29"/>
      <c r="OZ176" s="29"/>
      <c r="PA176" s="29"/>
      <c r="PB176" s="29"/>
      <c r="PC176" s="29"/>
      <c r="PD176" s="29"/>
      <c r="PE176" s="29"/>
      <c r="PF176" s="29"/>
      <c r="PG176" s="29"/>
      <c r="PH176" s="29"/>
      <c r="PI176" s="29"/>
      <c r="PJ176" s="29"/>
      <c r="PK176" s="29"/>
      <c r="PL176" s="29"/>
      <c r="PM176" s="29"/>
      <c r="PN176" s="29"/>
      <c r="PO176" s="29"/>
      <c r="PP176" s="29"/>
      <c r="PQ176" s="29"/>
      <c r="PR176" s="29"/>
      <c r="PS176" s="29"/>
      <c r="PT176" s="29"/>
      <c r="PU176" s="29"/>
      <c r="PV176" s="29"/>
      <c r="PW176" s="29"/>
      <c r="PX176" s="29"/>
      <c r="PY176" s="29"/>
      <c r="PZ176" s="29"/>
      <c r="QA176" s="29"/>
      <c r="QB176" s="29"/>
      <c r="QC176" s="29"/>
      <c r="QD176" s="29"/>
      <c r="QE176" s="29"/>
      <c r="QF176" s="29"/>
      <c r="QG176" s="29"/>
      <c r="QH176" s="29"/>
      <c r="QI176" s="29"/>
      <c r="QJ176" s="29"/>
      <c r="QK176" s="29"/>
      <c r="QL176" s="29"/>
      <c r="QM176" s="29"/>
      <c r="QN176" s="29"/>
      <c r="QO176" s="29"/>
      <c r="QP176" s="29"/>
      <c r="QQ176" s="29"/>
      <c r="QR176" s="29"/>
      <c r="QS176" s="29"/>
      <c r="QT176" s="29"/>
      <c r="QU176" s="29"/>
      <c r="QV176" s="29"/>
      <c r="QW176" s="29"/>
      <c r="QX176" s="29"/>
      <c r="QY176" s="29"/>
      <c r="QZ176" s="29"/>
      <c r="RA176" s="29"/>
      <c r="RB176" s="29"/>
      <c r="RC176" s="29"/>
      <c r="RD176" s="29"/>
      <c r="RE176" s="29"/>
      <c r="RF176" s="29"/>
      <c r="RG176" s="29"/>
      <c r="RH176" s="29"/>
      <c r="RI176" s="29"/>
      <c r="RJ176" s="29"/>
      <c r="RK176" s="29"/>
      <c r="RL176" s="29"/>
    </row>
    <row r="177" spans="1:480" s="30" customFormat="1" ht="72" customHeight="1" x14ac:dyDescent="0.25">
      <c r="A177" s="34" t="s">
        <v>50</v>
      </c>
      <c r="B177" s="34" t="s">
        <v>57</v>
      </c>
      <c r="C177" s="34" t="s">
        <v>19</v>
      </c>
      <c r="D177" s="26" t="s">
        <v>262</v>
      </c>
      <c r="E177" s="26" t="s">
        <v>52</v>
      </c>
      <c r="F177" s="27" t="s">
        <v>18</v>
      </c>
      <c r="G177" s="28">
        <v>0.12</v>
      </c>
      <c r="H177" s="147">
        <v>45596</v>
      </c>
      <c r="I177" s="27">
        <v>0</v>
      </c>
      <c r="J177" s="27">
        <v>0</v>
      </c>
      <c r="K177" s="28">
        <v>2717.86</v>
      </c>
      <c r="L177" s="28">
        <v>0</v>
      </c>
      <c r="M177" s="28">
        <v>0</v>
      </c>
      <c r="N177" s="52"/>
      <c r="O177" s="52"/>
      <c r="P177" s="75"/>
      <c r="Q177" s="158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  <c r="BM177" s="29"/>
      <c r="BN177" s="29"/>
      <c r="BO177" s="29"/>
      <c r="BP177" s="29"/>
      <c r="BQ177" s="29"/>
      <c r="BR177" s="29"/>
      <c r="BS177" s="29"/>
      <c r="BT177" s="29"/>
      <c r="BU177" s="29"/>
      <c r="BV177" s="29"/>
      <c r="BW177" s="29"/>
      <c r="BX177" s="29"/>
      <c r="BY177" s="29"/>
      <c r="BZ177" s="29"/>
      <c r="CA177" s="29"/>
      <c r="CB177" s="29"/>
      <c r="CC177" s="29"/>
      <c r="CD177" s="29"/>
      <c r="CE177" s="29"/>
      <c r="CF177" s="29"/>
      <c r="CG177" s="29"/>
      <c r="CH177" s="29"/>
      <c r="CI177" s="29"/>
      <c r="CJ177" s="29"/>
      <c r="CK177" s="29"/>
      <c r="CL177" s="29"/>
      <c r="CM177" s="29"/>
      <c r="CN177" s="29"/>
      <c r="CO177" s="29"/>
      <c r="CP177" s="29"/>
      <c r="CQ177" s="29"/>
      <c r="CR177" s="29"/>
      <c r="CS177" s="29"/>
      <c r="CT177" s="29"/>
      <c r="CU177" s="29"/>
      <c r="CV177" s="29"/>
      <c r="CW177" s="29"/>
      <c r="CX177" s="29"/>
      <c r="CY177" s="29"/>
      <c r="CZ177" s="29"/>
      <c r="DA177" s="29"/>
      <c r="DB177" s="29"/>
      <c r="DC177" s="29"/>
      <c r="DD177" s="29"/>
      <c r="DE177" s="29"/>
      <c r="DF177" s="29"/>
      <c r="DG177" s="29"/>
      <c r="DH177" s="29"/>
      <c r="DI177" s="29"/>
      <c r="DJ177" s="29"/>
      <c r="DK177" s="29"/>
      <c r="DL177" s="29"/>
      <c r="DM177" s="29"/>
      <c r="DN177" s="29"/>
      <c r="DO177" s="29"/>
      <c r="DP177" s="29"/>
      <c r="DQ177" s="29"/>
      <c r="DR177" s="29"/>
      <c r="DS177" s="29"/>
      <c r="DT177" s="29"/>
      <c r="DU177" s="29"/>
      <c r="DV177" s="29"/>
      <c r="DW177" s="29"/>
      <c r="DX177" s="29"/>
      <c r="DY177" s="29"/>
      <c r="DZ177" s="29"/>
      <c r="EA177" s="29"/>
      <c r="EB177" s="29"/>
      <c r="EC177" s="29"/>
      <c r="ED177" s="29"/>
      <c r="EE177" s="29"/>
      <c r="EF177" s="29"/>
      <c r="EG177" s="29"/>
      <c r="EH177" s="29"/>
      <c r="EI177" s="29"/>
      <c r="EJ177" s="29"/>
      <c r="EK177" s="29"/>
      <c r="EL177" s="29"/>
      <c r="EM177" s="29"/>
      <c r="EN177" s="29"/>
      <c r="EO177" s="29"/>
      <c r="EP177" s="29"/>
      <c r="EQ177" s="29"/>
      <c r="ER177" s="29"/>
      <c r="ES177" s="29"/>
      <c r="ET177" s="29"/>
      <c r="EU177" s="29"/>
      <c r="EV177" s="29"/>
      <c r="EW177" s="29"/>
      <c r="EX177" s="29"/>
      <c r="EY177" s="29"/>
      <c r="EZ177" s="29"/>
      <c r="FA177" s="29"/>
      <c r="FB177" s="29"/>
      <c r="FC177" s="29"/>
      <c r="FD177" s="29"/>
      <c r="FE177" s="29"/>
      <c r="FF177" s="29"/>
      <c r="FG177" s="29"/>
      <c r="FH177" s="29"/>
      <c r="FI177" s="29"/>
      <c r="FJ177" s="29"/>
      <c r="FK177" s="29"/>
      <c r="FL177" s="29"/>
      <c r="FM177" s="29"/>
      <c r="FN177" s="29"/>
      <c r="FO177" s="29"/>
      <c r="FP177" s="29"/>
      <c r="FQ177" s="29"/>
      <c r="FR177" s="29"/>
      <c r="FS177" s="29"/>
      <c r="FT177" s="29"/>
      <c r="FU177" s="29"/>
      <c r="FV177" s="29"/>
      <c r="FW177" s="29"/>
      <c r="FX177" s="29"/>
      <c r="FY177" s="29"/>
      <c r="FZ177" s="29"/>
      <c r="GA177" s="29"/>
      <c r="GB177" s="29"/>
      <c r="GC177" s="29"/>
      <c r="GD177" s="29"/>
      <c r="GE177" s="29"/>
      <c r="GF177" s="29"/>
      <c r="GG177" s="29"/>
      <c r="GH177" s="29"/>
      <c r="GI177" s="29"/>
      <c r="GJ177" s="29"/>
      <c r="GK177" s="29"/>
      <c r="GL177" s="29"/>
      <c r="GM177" s="29"/>
      <c r="GN177" s="29"/>
      <c r="GO177" s="29"/>
      <c r="GP177" s="29"/>
      <c r="GQ177" s="29"/>
      <c r="GR177" s="29"/>
      <c r="GS177" s="29"/>
      <c r="GT177" s="29"/>
      <c r="GU177" s="29"/>
      <c r="GV177" s="29"/>
      <c r="GW177" s="29"/>
      <c r="GX177" s="29"/>
      <c r="GY177" s="29"/>
      <c r="GZ177" s="29"/>
      <c r="HA177" s="29"/>
      <c r="HB177" s="29"/>
      <c r="HC177" s="29"/>
      <c r="HD177" s="29"/>
      <c r="HE177" s="29"/>
      <c r="HF177" s="29"/>
      <c r="HG177" s="29"/>
      <c r="HH177" s="29"/>
      <c r="HI177" s="29"/>
      <c r="HJ177" s="29"/>
      <c r="HK177" s="29"/>
      <c r="HL177" s="29"/>
      <c r="HM177" s="29"/>
      <c r="HN177" s="29"/>
      <c r="HO177" s="29"/>
      <c r="HP177" s="29"/>
      <c r="HQ177" s="29"/>
      <c r="HR177" s="29"/>
      <c r="HS177" s="29"/>
      <c r="HT177" s="29"/>
      <c r="HU177" s="29"/>
      <c r="HV177" s="29"/>
      <c r="HW177" s="29"/>
      <c r="HX177" s="29"/>
      <c r="HY177" s="29"/>
      <c r="HZ177" s="29"/>
      <c r="IA177" s="29"/>
      <c r="IB177" s="29"/>
      <c r="IC177" s="29"/>
      <c r="ID177" s="29"/>
      <c r="IE177" s="29"/>
      <c r="IF177" s="29"/>
      <c r="IG177" s="29"/>
      <c r="IH177" s="29"/>
      <c r="II177" s="29"/>
      <c r="IJ177" s="29"/>
      <c r="IK177" s="29"/>
      <c r="IL177" s="29"/>
      <c r="IM177" s="29"/>
      <c r="IN177" s="29"/>
      <c r="IO177" s="29"/>
      <c r="IP177" s="29"/>
      <c r="IQ177" s="29"/>
      <c r="IR177" s="29"/>
      <c r="IS177" s="29"/>
      <c r="IT177" s="29"/>
      <c r="IU177" s="29"/>
      <c r="IV177" s="29"/>
      <c r="IW177" s="29"/>
      <c r="IX177" s="29"/>
      <c r="IY177" s="29"/>
      <c r="IZ177" s="29"/>
      <c r="JA177" s="29"/>
      <c r="JB177" s="29"/>
      <c r="JC177" s="29"/>
      <c r="JD177" s="29"/>
      <c r="JE177" s="29"/>
      <c r="JF177" s="29"/>
      <c r="JG177" s="29"/>
      <c r="JH177" s="29"/>
      <c r="JI177" s="29"/>
      <c r="JJ177" s="29"/>
      <c r="JK177" s="29"/>
      <c r="JL177" s="29"/>
      <c r="JM177" s="29"/>
      <c r="JN177" s="29"/>
      <c r="JO177" s="29"/>
      <c r="JP177" s="29"/>
      <c r="JQ177" s="29"/>
      <c r="JR177" s="29"/>
      <c r="JS177" s="29"/>
      <c r="JT177" s="29"/>
      <c r="JU177" s="29"/>
      <c r="JV177" s="29"/>
      <c r="JW177" s="29"/>
      <c r="JX177" s="29"/>
      <c r="JY177" s="29"/>
      <c r="JZ177" s="29"/>
      <c r="KA177" s="29"/>
      <c r="KB177" s="29"/>
      <c r="KC177" s="29"/>
      <c r="KD177" s="29"/>
      <c r="KE177" s="29"/>
      <c r="KF177" s="29"/>
      <c r="KG177" s="29"/>
      <c r="KH177" s="29"/>
      <c r="KI177" s="29"/>
      <c r="KJ177" s="29"/>
      <c r="KK177" s="29"/>
      <c r="KL177" s="29"/>
      <c r="KM177" s="29"/>
      <c r="KN177" s="29"/>
      <c r="KO177" s="29"/>
      <c r="KP177" s="29"/>
      <c r="KQ177" s="29"/>
      <c r="KR177" s="29"/>
      <c r="KS177" s="29"/>
      <c r="KT177" s="29"/>
      <c r="KU177" s="29"/>
      <c r="KV177" s="29"/>
      <c r="KW177" s="29"/>
      <c r="KX177" s="29"/>
      <c r="KY177" s="29"/>
      <c r="KZ177" s="29"/>
      <c r="LA177" s="29"/>
      <c r="LB177" s="29"/>
      <c r="LC177" s="29"/>
      <c r="LD177" s="29"/>
      <c r="LE177" s="29"/>
      <c r="LF177" s="29"/>
      <c r="LG177" s="29"/>
      <c r="LH177" s="29"/>
      <c r="LI177" s="29"/>
      <c r="LJ177" s="29"/>
      <c r="LK177" s="29"/>
      <c r="LL177" s="29"/>
      <c r="LM177" s="29"/>
      <c r="LN177" s="29"/>
      <c r="LO177" s="29"/>
      <c r="LP177" s="29"/>
      <c r="LQ177" s="29"/>
      <c r="LR177" s="29"/>
      <c r="LS177" s="29"/>
      <c r="LT177" s="29"/>
      <c r="LU177" s="29"/>
      <c r="LV177" s="29"/>
      <c r="LW177" s="29"/>
      <c r="LX177" s="29"/>
      <c r="LY177" s="29"/>
      <c r="LZ177" s="29"/>
      <c r="MA177" s="29"/>
      <c r="MB177" s="29"/>
      <c r="MC177" s="29"/>
      <c r="MD177" s="29"/>
      <c r="ME177" s="29"/>
      <c r="MF177" s="29"/>
      <c r="MG177" s="29"/>
      <c r="MH177" s="29"/>
      <c r="MI177" s="29"/>
      <c r="MJ177" s="29"/>
      <c r="MK177" s="29"/>
      <c r="ML177" s="29"/>
      <c r="MM177" s="29"/>
      <c r="MN177" s="29"/>
      <c r="MO177" s="29"/>
      <c r="MP177" s="29"/>
      <c r="MQ177" s="29"/>
      <c r="MR177" s="29"/>
      <c r="MS177" s="29"/>
      <c r="MT177" s="29"/>
      <c r="MU177" s="29"/>
      <c r="MV177" s="29"/>
      <c r="MW177" s="29"/>
      <c r="MX177" s="29"/>
      <c r="MY177" s="29"/>
      <c r="MZ177" s="29"/>
      <c r="NA177" s="29"/>
      <c r="NB177" s="29"/>
      <c r="NC177" s="29"/>
      <c r="ND177" s="29"/>
      <c r="NE177" s="29"/>
      <c r="NF177" s="29"/>
      <c r="NG177" s="29"/>
      <c r="NH177" s="29"/>
      <c r="NI177" s="29"/>
      <c r="NJ177" s="29"/>
      <c r="NK177" s="29"/>
      <c r="NL177" s="29"/>
      <c r="NM177" s="29"/>
      <c r="NN177" s="29"/>
      <c r="NO177" s="29"/>
      <c r="NP177" s="29"/>
      <c r="NQ177" s="29"/>
      <c r="NR177" s="29"/>
      <c r="NS177" s="29"/>
      <c r="NT177" s="29"/>
      <c r="NU177" s="29"/>
      <c r="NV177" s="29"/>
      <c r="NW177" s="29"/>
      <c r="NX177" s="29"/>
      <c r="NY177" s="29"/>
      <c r="NZ177" s="29"/>
      <c r="OA177" s="29"/>
      <c r="OB177" s="29"/>
      <c r="OC177" s="29"/>
      <c r="OD177" s="29"/>
      <c r="OE177" s="29"/>
      <c r="OF177" s="29"/>
      <c r="OG177" s="29"/>
      <c r="OH177" s="29"/>
      <c r="OI177" s="29"/>
      <c r="OJ177" s="29"/>
      <c r="OK177" s="29"/>
      <c r="OL177" s="29"/>
      <c r="OM177" s="29"/>
      <c r="ON177" s="29"/>
      <c r="OO177" s="29"/>
      <c r="OP177" s="29"/>
      <c r="OQ177" s="29"/>
      <c r="OR177" s="29"/>
      <c r="OS177" s="29"/>
      <c r="OT177" s="29"/>
      <c r="OU177" s="29"/>
      <c r="OV177" s="29"/>
      <c r="OW177" s="29"/>
      <c r="OX177" s="29"/>
      <c r="OY177" s="29"/>
      <c r="OZ177" s="29"/>
      <c r="PA177" s="29"/>
      <c r="PB177" s="29"/>
      <c r="PC177" s="29"/>
      <c r="PD177" s="29"/>
      <c r="PE177" s="29"/>
      <c r="PF177" s="29"/>
      <c r="PG177" s="29"/>
      <c r="PH177" s="29"/>
      <c r="PI177" s="29"/>
      <c r="PJ177" s="29"/>
      <c r="PK177" s="29"/>
      <c r="PL177" s="29"/>
      <c r="PM177" s="29"/>
      <c r="PN177" s="29"/>
      <c r="PO177" s="29"/>
      <c r="PP177" s="29"/>
      <c r="PQ177" s="29"/>
      <c r="PR177" s="29"/>
      <c r="PS177" s="29"/>
      <c r="PT177" s="29"/>
      <c r="PU177" s="29"/>
      <c r="PV177" s="29"/>
      <c r="PW177" s="29"/>
      <c r="PX177" s="29"/>
      <c r="PY177" s="29"/>
      <c r="PZ177" s="29"/>
      <c r="QA177" s="29"/>
      <c r="QB177" s="29"/>
      <c r="QC177" s="29"/>
      <c r="QD177" s="29"/>
      <c r="QE177" s="29"/>
      <c r="QF177" s="29"/>
      <c r="QG177" s="29"/>
      <c r="QH177" s="29"/>
      <c r="QI177" s="29"/>
      <c r="QJ177" s="29"/>
      <c r="QK177" s="29"/>
      <c r="QL177" s="29"/>
      <c r="QM177" s="29"/>
      <c r="QN177" s="29"/>
      <c r="QO177" s="29"/>
      <c r="QP177" s="29"/>
      <c r="QQ177" s="29"/>
      <c r="QR177" s="29"/>
      <c r="QS177" s="29"/>
      <c r="QT177" s="29"/>
      <c r="QU177" s="29"/>
      <c r="QV177" s="29"/>
      <c r="QW177" s="29"/>
      <c r="QX177" s="29"/>
      <c r="QY177" s="29"/>
      <c r="QZ177" s="29"/>
      <c r="RA177" s="29"/>
      <c r="RB177" s="29"/>
      <c r="RC177" s="29"/>
      <c r="RD177" s="29"/>
      <c r="RE177" s="29"/>
      <c r="RF177" s="29"/>
      <c r="RG177" s="29"/>
      <c r="RH177" s="29"/>
      <c r="RI177" s="29"/>
      <c r="RJ177" s="29"/>
      <c r="RK177" s="29"/>
      <c r="RL177" s="29"/>
    </row>
    <row r="178" spans="1:480" s="30" customFormat="1" ht="72" customHeight="1" x14ac:dyDescent="0.25">
      <c r="A178" s="34" t="s">
        <v>50</v>
      </c>
      <c r="B178" s="34" t="s">
        <v>57</v>
      </c>
      <c r="C178" s="34" t="s">
        <v>19</v>
      </c>
      <c r="D178" s="26" t="s">
        <v>263</v>
      </c>
      <c r="E178" s="26" t="s">
        <v>52</v>
      </c>
      <c r="F178" s="27" t="s">
        <v>18</v>
      </c>
      <c r="G178" s="28">
        <v>0.73</v>
      </c>
      <c r="H178" s="147">
        <v>45596</v>
      </c>
      <c r="I178" s="27">
        <v>0</v>
      </c>
      <c r="J178" s="27">
        <v>0</v>
      </c>
      <c r="K178" s="28">
        <v>27595.5</v>
      </c>
      <c r="L178" s="28">
        <v>0</v>
      </c>
      <c r="M178" s="28">
        <v>0</v>
      </c>
      <c r="N178" s="52"/>
      <c r="O178" s="52"/>
      <c r="P178" s="75"/>
      <c r="Q178" s="158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  <c r="AZ178" s="29"/>
      <c r="BA178" s="29"/>
      <c r="BB178" s="29"/>
      <c r="BC178" s="29"/>
      <c r="BD178" s="29"/>
      <c r="BE178" s="29"/>
      <c r="BF178" s="29"/>
      <c r="BG178" s="29"/>
      <c r="BH178" s="29"/>
      <c r="BI178" s="29"/>
      <c r="BJ178" s="29"/>
      <c r="BK178" s="29"/>
      <c r="BL178" s="29"/>
      <c r="BM178" s="29"/>
      <c r="BN178" s="29"/>
      <c r="BO178" s="29"/>
      <c r="BP178" s="29"/>
      <c r="BQ178" s="29"/>
      <c r="BR178" s="29"/>
      <c r="BS178" s="29"/>
      <c r="BT178" s="29"/>
      <c r="BU178" s="29"/>
      <c r="BV178" s="29"/>
      <c r="BW178" s="29"/>
      <c r="BX178" s="29"/>
      <c r="BY178" s="29"/>
      <c r="BZ178" s="29"/>
      <c r="CA178" s="29"/>
      <c r="CB178" s="29"/>
      <c r="CC178" s="29"/>
      <c r="CD178" s="29"/>
      <c r="CE178" s="29"/>
      <c r="CF178" s="29"/>
      <c r="CG178" s="29"/>
      <c r="CH178" s="29"/>
      <c r="CI178" s="29"/>
      <c r="CJ178" s="29"/>
      <c r="CK178" s="29"/>
      <c r="CL178" s="29"/>
      <c r="CM178" s="29"/>
      <c r="CN178" s="29"/>
      <c r="CO178" s="29"/>
      <c r="CP178" s="29"/>
      <c r="CQ178" s="29"/>
      <c r="CR178" s="29"/>
      <c r="CS178" s="29"/>
      <c r="CT178" s="29"/>
      <c r="CU178" s="29"/>
      <c r="CV178" s="29"/>
      <c r="CW178" s="29"/>
      <c r="CX178" s="29"/>
      <c r="CY178" s="29"/>
      <c r="CZ178" s="29"/>
      <c r="DA178" s="29"/>
      <c r="DB178" s="29"/>
      <c r="DC178" s="29"/>
      <c r="DD178" s="29"/>
      <c r="DE178" s="29"/>
      <c r="DF178" s="29"/>
      <c r="DG178" s="29"/>
      <c r="DH178" s="29"/>
      <c r="DI178" s="29"/>
      <c r="DJ178" s="29"/>
      <c r="DK178" s="29"/>
      <c r="DL178" s="29"/>
      <c r="DM178" s="29"/>
      <c r="DN178" s="29"/>
      <c r="DO178" s="29"/>
      <c r="DP178" s="29"/>
      <c r="DQ178" s="29"/>
      <c r="DR178" s="29"/>
      <c r="DS178" s="29"/>
      <c r="DT178" s="29"/>
      <c r="DU178" s="29"/>
      <c r="DV178" s="29"/>
      <c r="DW178" s="29"/>
      <c r="DX178" s="29"/>
      <c r="DY178" s="29"/>
      <c r="DZ178" s="29"/>
      <c r="EA178" s="29"/>
      <c r="EB178" s="29"/>
      <c r="EC178" s="29"/>
      <c r="ED178" s="29"/>
      <c r="EE178" s="29"/>
      <c r="EF178" s="29"/>
      <c r="EG178" s="29"/>
      <c r="EH178" s="29"/>
      <c r="EI178" s="29"/>
      <c r="EJ178" s="29"/>
      <c r="EK178" s="29"/>
      <c r="EL178" s="29"/>
      <c r="EM178" s="29"/>
      <c r="EN178" s="29"/>
      <c r="EO178" s="29"/>
      <c r="EP178" s="29"/>
      <c r="EQ178" s="29"/>
      <c r="ER178" s="29"/>
      <c r="ES178" s="29"/>
      <c r="ET178" s="29"/>
      <c r="EU178" s="29"/>
      <c r="EV178" s="29"/>
      <c r="EW178" s="29"/>
      <c r="EX178" s="29"/>
      <c r="EY178" s="29"/>
      <c r="EZ178" s="29"/>
      <c r="FA178" s="29"/>
      <c r="FB178" s="29"/>
      <c r="FC178" s="29"/>
      <c r="FD178" s="29"/>
      <c r="FE178" s="29"/>
      <c r="FF178" s="29"/>
      <c r="FG178" s="29"/>
      <c r="FH178" s="29"/>
      <c r="FI178" s="29"/>
      <c r="FJ178" s="29"/>
      <c r="FK178" s="29"/>
      <c r="FL178" s="29"/>
      <c r="FM178" s="29"/>
      <c r="FN178" s="29"/>
      <c r="FO178" s="29"/>
      <c r="FP178" s="29"/>
      <c r="FQ178" s="29"/>
      <c r="FR178" s="29"/>
      <c r="FS178" s="29"/>
      <c r="FT178" s="29"/>
      <c r="FU178" s="29"/>
      <c r="FV178" s="29"/>
      <c r="FW178" s="29"/>
      <c r="FX178" s="29"/>
      <c r="FY178" s="29"/>
      <c r="FZ178" s="29"/>
      <c r="GA178" s="29"/>
      <c r="GB178" s="29"/>
      <c r="GC178" s="29"/>
      <c r="GD178" s="29"/>
      <c r="GE178" s="29"/>
      <c r="GF178" s="29"/>
      <c r="GG178" s="29"/>
      <c r="GH178" s="29"/>
      <c r="GI178" s="29"/>
      <c r="GJ178" s="29"/>
      <c r="GK178" s="29"/>
      <c r="GL178" s="29"/>
      <c r="GM178" s="29"/>
      <c r="GN178" s="29"/>
      <c r="GO178" s="29"/>
      <c r="GP178" s="29"/>
      <c r="GQ178" s="29"/>
      <c r="GR178" s="29"/>
      <c r="GS178" s="29"/>
      <c r="GT178" s="29"/>
      <c r="GU178" s="29"/>
      <c r="GV178" s="29"/>
      <c r="GW178" s="29"/>
      <c r="GX178" s="29"/>
      <c r="GY178" s="29"/>
      <c r="GZ178" s="29"/>
      <c r="HA178" s="29"/>
      <c r="HB178" s="29"/>
      <c r="HC178" s="29"/>
      <c r="HD178" s="29"/>
      <c r="HE178" s="29"/>
      <c r="HF178" s="29"/>
      <c r="HG178" s="29"/>
      <c r="HH178" s="29"/>
      <c r="HI178" s="29"/>
      <c r="HJ178" s="29"/>
      <c r="HK178" s="29"/>
      <c r="HL178" s="29"/>
      <c r="HM178" s="29"/>
      <c r="HN178" s="29"/>
      <c r="HO178" s="29"/>
      <c r="HP178" s="29"/>
      <c r="HQ178" s="29"/>
      <c r="HR178" s="29"/>
      <c r="HS178" s="29"/>
      <c r="HT178" s="29"/>
      <c r="HU178" s="29"/>
      <c r="HV178" s="29"/>
      <c r="HW178" s="29"/>
      <c r="HX178" s="29"/>
      <c r="HY178" s="29"/>
      <c r="HZ178" s="29"/>
      <c r="IA178" s="29"/>
      <c r="IB178" s="29"/>
      <c r="IC178" s="29"/>
      <c r="ID178" s="29"/>
      <c r="IE178" s="29"/>
      <c r="IF178" s="29"/>
      <c r="IG178" s="29"/>
      <c r="IH178" s="29"/>
      <c r="II178" s="29"/>
      <c r="IJ178" s="29"/>
      <c r="IK178" s="29"/>
      <c r="IL178" s="29"/>
      <c r="IM178" s="29"/>
      <c r="IN178" s="29"/>
      <c r="IO178" s="29"/>
      <c r="IP178" s="29"/>
      <c r="IQ178" s="29"/>
      <c r="IR178" s="29"/>
      <c r="IS178" s="29"/>
      <c r="IT178" s="29"/>
      <c r="IU178" s="29"/>
      <c r="IV178" s="29"/>
      <c r="IW178" s="29"/>
      <c r="IX178" s="29"/>
      <c r="IY178" s="29"/>
      <c r="IZ178" s="29"/>
      <c r="JA178" s="29"/>
      <c r="JB178" s="29"/>
      <c r="JC178" s="29"/>
      <c r="JD178" s="29"/>
      <c r="JE178" s="29"/>
      <c r="JF178" s="29"/>
      <c r="JG178" s="29"/>
      <c r="JH178" s="29"/>
      <c r="JI178" s="29"/>
      <c r="JJ178" s="29"/>
      <c r="JK178" s="29"/>
      <c r="JL178" s="29"/>
      <c r="JM178" s="29"/>
      <c r="JN178" s="29"/>
      <c r="JO178" s="29"/>
      <c r="JP178" s="29"/>
      <c r="JQ178" s="29"/>
      <c r="JR178" s="29"/>
      <c r="JS178" s="29"/>
      <c r="JT178" s="29"/>
      <c r="JU178" s="29"/>
      <c r="JV178" s="29"/>
      <c r="JW178" s="29"/>
      <c r="JX178" s="29"/>
      <c r="JY178" s="29"/>
      <c r="JZ178" s="29"/>
      <c r="KA178" s="29"/>
      <c r="KB178" s="29"/>
      <c r="KC178" s="29"/>
      <c r="KD178" s="29"/>
      <c r="KE178" s="29"/>
      <c r="KF178" s="29"/>
      <c r="KG178" s="29"/>
      <c r="KH178" s="29"/>
      <c r="KI178" s="29"/>
      <c r="KJ178" s="29"/>
      <c r="KK178" s="29"/>
      <c r="KL178" s="29"/>
      <c r="KM178" s="29"/>
      <c r="KN178" s="29"/>
      <c r="KO178" s="29"/>
      <c r="KP178" s="29"/>
      <c r="KQ178" s="29"/>
      <c r="KR178" s="29"/>
      <c r="KS178" s="29"/>
      <c r="KT178" s="29"/>
      <c r="KU178" s="29"/>
      <c r="KV178" s="29"/>
      <c r="KW178" s="29"/>
      <c r="KX178" s="29"/>
      <c r="KY178" s="29"/>
      <c r="KZ178" s="29"/>
      <c r="LA178" s="29"/>
      <c r="LB178" s="29"/>
      <c r="LC178" s="29"/>
      <c r="LD178" s="29"/>
      <c r="LE178" s="29"/>
      <c r="LF178" s="29"/>
      <c r="LG178" s="29"/>
      <c r="LH178" s="29"/>
      <c r="LI178" s="29"/>
      <c r="LJ178" s="29"/>
      <c r="LK178" s="29"/>
      <c r="LL178" s="29"/>
      <c r="LM178" s="29"/>
      <c r="LN178" s="29"/>
      <c r="LO178" s="29"/>
      <c r="LP178" s="29"/>
      <c r="LQ178" s="29"/>
      <c r="LR178" s="29"/>
      <c r="LS178" s="29"/>
      <c r="LT178" s="29"/>
      <c r="LU178" s="29"/>
      <c r="LV178" s="29"/>
      <c r="LW178" s="29"/>
      <c r="LX178" s="29"/>
      <c r="LY178" s="29"/>
      <c r="LZ178" s="29"/>
      <c r="MA178" s="29"/>
      <c r="MB178" s="29"/>
      <c r="MC178" s="29"/>
      <c r="MD178" s="29"/>
      <c r="ME178" s="29"/>
      <c r="MF178" s="29"/>
      <c r="MG178" s="29"/>
      <c r="MH178" s="29"/>
      <c r="MI178" s="29"/>
      <c r="MJ178" s="29"/>
      <c r="MK178" s="29"/>
      <c r="ML178" s="29"/>
      <c r="MM178" s="29"/>
      <c r="MN178" s="29"/>
      <c r="MO178" s="29"/>
      <c r="MP178" s="29"/>
      <c r="MQ178" s="29"/>
      <c r="MR178" s="29"/>
      <c r="MS178" s="29"/>
      <c r="MT178" s="29"/>
      <c r="MU178" s="29"/>
      <c r="MV178" s="29"/>
      <c r="MW178" s="29"/>
      <c r="MX178" s="29"/>
      <c r="MY178" s="29"/>
      <c r="MZ178" s="29"/>
      <c r="NA178" s="29"/>
      <c r="NB178" s="29"/>
      <c r="NC178" s="29"/>
      <c r="ND178" s="29"/>
      <c r="NE178" s="29"/>
      <c r="NF178" s="29"/>
      <c r="NG178" s="29"/>
      <c r="NH178" s="29"/>
      <c r="NI178" s="29"/>
      <c r="NJ178" s="29"/>
      <c r="NK178" s="29"/>
      <c r="NL178" s="29"/>
      <c r="NM178" s="29"/>
      <c r="NN178" s="29"/>
      <c r="NO178" s="29"/>
      <c r="NP178" s="29"/>
      <c r="NQ178" s="29"/>
      <c r="NR178" s="29"/>
      <c r="NS178" s="29"/>
      <c r="NT178" s="29"/>
      <c r="NU178" s="29"/>
      <c r="NV178" s="29"/>
      <c r="NW178" s="29"/>
      <c r="NX178" s="29"/>
      <c r="NY178" s="29"/>
      <c r="NZ178" s="29"/>
      <c r="OA178" s="29"/>
      <c r="OB178" s="29"/>
      <c r="OC178" s="29"/>
      <c r="OD178" s="29"/>
      <c r="OE178" s="29"/>
      <c r="OF178" s="29"/>
      <c r="OG178" s="29"/>
      <c r="OH178" s="29"/>
      <c r="OI178" s="29"/>
      <c r="OJ178" s="29"/>
      <c r="OK178" s="29"/>
      <c r="OL178" s="29"/>
      <c r="OM178" s="29"/>
      <c r="ON178" s="29"/>
      <c r="OO178" s="29"/>
      <c r="OP178" s="29"/>
      <c r="OQ178" s="29"/>
      <c r="OR178" s="29"/>
      <c r="OS178" s="29"/>
      <c r="OT178" s="29"/>
      <c r="OU178" s="29"/>
      <c r="OV178" s="29"/>
      <c r="OW178" s="29"/>
      <c r="OX178" s="29"/>
      <c r="OY178" s="29"/>
      <c r="OZ178" s="29"/>
      <c r="PA178" s="29"/>
      <c r="PB178" s="29"/>
      <c r="PC178" s="29"/>
      <c r="PD178" s="29"/>
      <c r="PE178" s="29"/>
      <c r="PF178" s="29"/>
      <c r="PG178" s="29"/>
      <c r="PH178" s="29"/>
      <c r="PI178" s="29"/>
      <c r="PJ178" s="29"/>
      <c r="PK178" s="29"/>
      <c r="PL178" s="29"/>
      <c r="PM178" s="29"/>
      <c r="PN178" s="29"/>
      <c r="PO178" s="29"/>
      <c r="PP178" s="29"/>
      <c r="PQ178" s="29"/>
      <c r="PR178" s="29"/>
      <c r="PS178" s="29"/>
      <c r="PT178" s="29"/>
      <c r="PU178" s="29"/>
      <c r="PV178" s="29"/>
      <c r="PW178" s="29"/>
      <c r="PX178" s="29"/>
      <c r="PY178" s="29"/>
      <c r="PZ178" s="29"/>
      <c r="QA178" s="29"/>
      <c r="QB178" s="29"/>
      <c r="QC178" s="29"/>
      <c r="QD178" s="29"/>
      <c r="QE178" s="29"/>
      <c r="QF178" s="29"/>
      <c r="QG178" s="29"/>
      <c r="QH178" s="29"/>
      <c r="QI178" s="29"/>
      <c r="QJ178" s="29"/>
      <c r="QK178" s="29"/>
      <c r="QL178" s="29"/>
      <c r="QM178" s="29"/>
      <c r="QN178" s="29"/>
      <c r="QO178" s="29"/>
      <c r="QP178" s="29"/>
      <c r="QQ178" s="29"/>
      <c r="QR178" s="29"/>
      <c r="QS178" s="29"/>
      <c r="QT178" s="29"/>
      <c r="QU178" s="29"/>
      <c r="QV178" s="29"/>
      <c r="QW178" s="29"/>
      <c r="QX178" s="29"/>
      <c r="QY178" s="29"/>
      <c r="QZ178" s="29"/>
      <c r="RA178" s="29"/>
      <c r="RB178" s="29"/>
      <c r="RC178" s="29"/>
      <c r="RD178" s="29"/>
      <c r="RE178" s="29"/>
      <c r="RF178" s="29"/>
      <c r="RG178" s="29"/>
      <c r="RH178" s="29"/>
      <c r="RI178" s="29"/>
      <c r="RJ178" s="29"/>
      <c r="RK178" s="29"/>
      <c r="RL178" s="29"/>
    </row>
    <row r="179" spans="1:480" s="30" customFormat="1" ht="72" customHeight="1" x14ac:dyDescent="0.25">
      <c r="A179" s="34" t="s">
        <v>50</v>
      </c>
      <c r="B179" s="34" t="s">
        <v>57</v>
      </c>
      <c r="C179" s="34" t="s">
        <v>19</v>
      </c>
      <c r="D179" s="26" t="s">
        <v>264</v>
      </c>
      <c r="E179" s="26" t="s">
        <v>52</v>
      </c>
      <c r="F179" s="27" t="s">
        <v>18</v>
      </c>
      <c r="G179" s="28">
        <v>0.24</v>
      </c>
      <c r="H179" s="147">
        <v>45596</v>
      </c>
      <c r="I179" s="27">
        <v>0</v>
      </c>
      <c r="J179" s="27">
        <v>0</v>
      </c>
      <c r="K179" s="28">
        <v>10590.19</v>
      </c>
      <c r="L179" s="28">
        <v>0</v>
      </c>
      <c r="M179" s="28">
        <v>0</v>
      </c>
      <c r="N179" s="52"/>
      <c r="O179" s="52"/>
      <c r="P179" s="75"/>
      <c r="Q179" s="158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  <c r="BA179" s="29"/>
      <c r="BB179" s="29"/>
      <c r="BC179" s="29"/>
      <c r="BD179" s="29"/>
      <c r="BE179" s="29"/>
      <c r="BF179" s="29"/>
      <c r="BG179" s="29"/>
      <c r="BH179" s="29"/>
      <c r="BI179" s="29"/>
      <c r="BJ179" s="29"/>
      <c r="BK179" s="29"/>
      <c r="BL179" s="29"/>
      <c r="BM179" s="29"/>
      <c r="BN179" s="29"/>
      <c r="BO179" s="29"/>
      <c r="BP179" s="29"/>
      <c r="BQ179" s="29"/>
      <c r="BR179" s="29"/>
      <c r="BS179" s="29"/>
      <c r="BT179" s="29"/>
      <c r="BU179" s="29"/>
      <c r="BV179" s="29"/>
      <c r="BW179" s="29"/>
      <c r="BX179" s="29"/>
      <c r="BY179" s="29"/>
      <c r="BZ179" s="29"/>
      <c r="CA179" s="29"/>
      <c r="CB179" s="29"/>
      <c r="CC179" s="29"/>
      <c r="CD179" s="29"/>
      <c r="CE179" s="29"/>
      <c r="CF179" s="29"/>
      <c r="CG179" s="29"/>
      <c r="CH179" s="29"/>
      <c r="CI179" s="29"/>
      <c r="CJ179" s="29"/>
      <c r="CK179" s="29"/>
      <c r="CL179" s="29"/>
      <c r="CM179" s="29"/>
      <c r="CN179" s="29"/>
      <c r="CO179" s="29"/>
      <c r="CP179" s="29"/>
      <c r="CQ179" s="29"/>
      <c r="CR179" s="29"/>
      <c r="CS179" s="29"/>
      <c r="CT179" s="29"/>
      <c r="CU179" s="29"/>
      <c r="CV179" s="29"/>
      <c r="CW179" s="29"/>
      <c r="CX179" s="29"/>
      <c r="CY179" s="29"/>
      <c r="CZ179" s="29"/>
      <c r="DA179" s="29"/>
      <c r="DB179" s="29"/>
      <c r="DC179" s="29"/>
      <c r="DD179" s="29"/>
      <c r="DE179" s="29"/>
      <c r="DF179" s="29"/>
      <c r="DG179" s="29"/>
      <c r="DH179" s="29"/>
      <c r="DI179" s="29"/>
      <c r="DJ179" s="29"/>
      <c r="DK179" s="29"/>
      <c r="DL179" s="29"/>
      <c r="DM179" s="29"/>
      <c r="DN179" s="29"/>
      <c r="DO179" s="29"/>
      <c r="DP179" s="29"/>
      <c r="DQ179" s="29"/>
      <c r="DR179" s="29"/>
      <c r="DS179" s="29"/>
      <c r="DT179" s="29"/>
      <c r="DU179" s="29"/>
      <c r="DV179" s="29"/>
      <c r="DW179" s="29"/>
      <c r="DX179" s="29"/>
      <c r="DY179" s="29"/>
      <c r="DZ179" s="29"/>
      <c r="EA179" s="29"/>
      <c r="EB179" s="29"/>
      <c r="EC179" s="29"/>
      <c r="ED179" s="29"/>
      <c r="EE179" s="29"/>
      <c r="EF179" s="29"/>
      <c r="EG179" s="29"/>
      <c r="EH179" s="29"/>
      <c r="EI179" s="29"/>
      <c r="EJ179" s="29"/>
      <c r="EK179" s="29"/>
      <c r="EL179" s="29"/>
      <c r="EM179" s="29"/>
      <c r="EN179" s="29"/>
      <c r="EO179" s="29"/>
      <c r="EP179" s="29"/>
      <c r="EQ179" s="29"/>
      <c r="ER179" s="29"/>
      <c r="ES179" s="29"/>
      <c r="ET179" s="29"/>
      <c r="EU179" s="29"/>
      <c r="EV179" s="29"/>
      <c r="EW179" s="29"/>
      <c r="EX179" s="29"/>
      <c r="EY179" s="29"/>
      <c r="EZ179" s="29"/>
      <c r="FA179" s="29"/>
      <c r="FB179" s="29"/>
      <c r="FC179" s="29"/>
      <c r="FD179" s="29"/>
      <c r="FE179" s="29"/>
      <c r="FF179" s="29"/>
      <c r="FG179" s="29"/>
      <c r="FH179" s="29"/>
      <c r="FI179" s="29"/>
      <c r="FJ179" s="29"/>
      <c r="FK179" s="29"/>
      <c r="FL179" s="29"/>
      <c r="FM179" s="29"/>
      <c r="FN179" s="29"/>
      <c r="FO179" s="29"/>
      <c r="FP179" s="29"/>
      <c r="FQ179" s="29"/>
      <c r="FR179" s="29"/>
      <c r="FS179" s="29"/>
      <c r="FT179" s="29"/>
      <c r="FU179" s="29"/>
      <c r="FV179" s="29"/>
      <c r="FW179" s="29"/>
      <c r="FX179" s="29"/>
      <c r="FY179" s="29"/>
      <c r="FZ179" s="29"/>
      <c r="GA179" s="29"/>
      <c r="GB179" s="29"/>
      <c r="GC179" s="29"/>
      <c r="GD179" s="29"/>
      <c r="GE179" s="29"/>
      <c r="GF179" s="29"/>
      <c r="GG179" s="29"/>
      <c r="GH179" s="29"/>
      <c r="GI179" s="29"/>
      <c r="GJ179" s="29"/>
      <c r="GK179" s="29"/>
      <c r="GL179" s="29"/>
      <c r="GM179" s="29"/>
      <c r="GN179" s="29"/>
      <c r="GO179" s="29"/>
      <c r="GP179" s="29"/>
      <c r="GQ179" s="29"/>
      <c r="GR179" s="29"/>
      <c r="GS179" s="29"/>
      <c r="GT179" s="29"/>
      <c r="GU179" s="29"/>
      <c r="GV179" s="29"/>
      <c r="GW179" s="29"/>
      <c r="GX179" s="29"/>
      <c r="GY179" s="29"/>
      <c r="GZ179" s="29"/>
      <c r="HA179" s="29"/>
      <c r="HB179" s="29"/>
      <c r="HC179" s="29"/>
      <c r="HD179" s="29"/>
      <c r="HE179" s="29"/>
      <c r="HF179" s="29"/>
      <c r="HG179" s="29"/>
      <c r="HH179" s="29"/>
      <c r="HI179" s="29"/>
      <c r="HJ179" s="29"/>
      <c r="HK179" s="29"/>
      <c r="HL179" s="29"/>
      <c r="HM179" s="29"/>
      <c r="HN179" s="29"/>
      <c r="HO179" s="29"/>
      <c r="HP179" s="29"/>
      <c r="HQ179" s="29"/>
      <c r="HR179" s="29"/>
      <c r="HS179" s="29"/>
      <c r="HT179" s="29"/>
      <c r="HU179" s="29"/>
      <c r="HV179" s="29"/>
      <c r="HW179" s="29"/>
      <c r="HX179" s="29"/>
      <c r="HY179" s="29"/>
      <c r="HZ179" s="29"/>
      <c r="IA179" s="29"/>
      <c r="IB179" s="29"/>
      <c r="IC179" s="29"/>
      <c r="ID179" s="29"/>
      <c r="IE179" s="29"/>
      <c r="IF179" s="29"/>
      <c r="IG179" s="29"/>
      <c r="IH179" s="29"/>
      <c r="II179" s="29"/>
      <c r="IJ179" s="29"/>
      <c r="IK179" s="29"/>
      <c r="IL179" s="29"/>
      <c r="IM179" s="29"/>
      <c r="IN179" s="29"/>
      <c r="IO179" s="29"/>
      <c r="IP179" s="29"/>
      <c r="IQ179" s="29"/>
      <c r="IR179" s="29"/>
      <c r="IS179" s="29"/>
      <c r="IT179" s="29"/>
      <c r="IU179" s="29"/>
      <c r="IV179" s="29"/>
      <c r="IW179" s="29"/>
      <c r="IX179" s="29"/>
      <c r="IY179" s="29"/>
      <c r="IZ179" s="29"/>
      <c r="JA179" s="29"/>
      <c r="JB179" s="29"/>
      <c r="JC179" s="29"/>
      <c r="JD179" s="29"/>
      <c r="JE179" s="29"/>
      <c r="JF179" s="29"/>
      <c r="JG179" s="29"/>
      <c r="JH179" s="29"/>
      <c r="JI179" s="29"/>
      <c r="JJ179" s="29"/>
      <c r="JK179" s="29"/>
      <c r="JL179" s="29"/>
      <c r="JM179" s="29"/>
      <c r="JN179" s="29"/>
      <c r="JO179" s="29"/>
      <c r="JP179" s="29"/>
      <c r="JQ179" s="29"/>
      <c r="JR179" s="29"/>
      <c r="JS179" s="29"/>
      <c r="JT179" s="29"/>
      <c r="JU179" s="29"/>
      <c r="JV179" s="29"/>
      <c r="JW179" s="29"/>
      <c r="JX179" s="29"/>
      <c r="JY179" s="29"/>
      <c r="JZ179" s="29"/>
      <c r="KA179" s="29"/>
      <c r="KB179" s="29"/>
      <c r="KC179" s="29"/>
      <c r="KD179" s="29"/>
      <c r="KE179" s="29"/>
      <c r="KF179" s="29"/>
      <c r="KG179" s="29"/>
      <c r="KH179" s="29"/>
      <c r="KI179" s="29"/>
      <c r="KJ179" s="29"/>
      <c r="KK179" s="29"/>
      <c r="KL179" s="29"/>
      <c r="KM179" s="29"/>
      <c r="KN179" s="29"/>
      <c r="KO179" s="29"/>
      <c r="KP179" s="29"/>
      <c r="KQ179" s="29"/>
      <c r="KR179" s="29"/>
      <c r="KS179" s="29"/>
      <c r="KT179" s="29"/>
      <c r="KU179" s="29"/>
      <c r="KV179" s="29"/>
      <c r="KW179" s="29"/>
      <c r="KX179" s="29"/>
      <c r="KY179" s="29"/>
      <c r="KZ179" s="29"/>
      <c r="LA179" s="29"/>
      <c r="LB179" s="29"/>
      <c r="LC179" s="29"/>
      <c r="LD179" s="29"/>
      <c r="LE179" s="29"/>
      <c r="LF179" s="29"/>
      <c r="LG179" s="29"/>
      <c r="LH179" s="29"/>
      <c r="LI179" s="29"/>
      <c r="LJ179" s="29"/>
      <c r="LK179" s="29"/>
      <c r="LL179" s="29"/>
      <c r="LM179" s="29"/>
      <c r="LN179" s="29"/>
      <c r="LO179" s="29"/>
      <c r="LP179" s="29"/>
      <c r="LQ179" s="29"/>
      <c r="LR179" s="29"/>
      <c r="LS179" s="29"/>
      <c r="LT179" s="29"/>
      <c r="LU179" s="29"/>
      <c r="LV179" s="29"/>
      <c r="LW179" s="29"/>
      <c r="LX179" s="29"/>
      <c r="LY179" s="29"/>
      <c r="LZ179" s="29"/>
      <c r="MA179" s="29"/>
      <c r="MB179" s="29"/>
      <c r="MC179" s="29"/>
      <c r="MD179" s="29"/>
      <c r="ME179" s="29"/>
      <c r="MF179" s="29"/>
      <c r="MG179" s="29"/>
      <c r="MH179" s="29"/>
      <c r="MI179" s="29"/>
      <c r="MJ179" s="29"/>
      <c r="MK179" s="29"/>
      <c r="ML179" s="29"/>
      <c r="MM179" s="29"/>
      <c r="MN179" s="29"/>
      <c r="MO179" s="29"/>
      <c r="MP179" s="29"/>
      <c r="MQ179" s="29"/>
      <c r="MR179" s="29"/>
      <c r="MS179" s="29"/>
      <c r="MT179" s="29"/>
      <c r="MU179" s="29"/>
      <c r="MV179" s="29"/>
      <c r="MW179" s="29"/>
      <c r="MX179" s="29"/>
      <c r="MY179" s="29"/>
      <c r="MZ179" s="29"/>
      <c r="NA179" s="29"/>
      <c r="NB179" s="29"/>
      <c r="NC179" s="29"/>
      <c r="ND179" s="29"/>
      <c r="NE179" s="29"/>
      <c r="NF179" s="29"/>
      <c r="NG179" s="29"/>
      <c r="NH179" s="29"/>
      <c r="NI179" s="29"/>
      <c r="NJ179" s="29"/>
      <c r="NK179" s="29"/>
      <c r="NL179" s="29"/>
      <c r="NM179" s="29"/>
      <c r="NN179" s="29"/>
      <c r="NO179" s="29"/>
      <c r="NP179" s="29"/>
      <c r="NQ179" s="29"/>
      <c r="NR179" s="29"/>
      <c r="NS179" s="29"/>
      <c r="NT179" s="29"/>
      <c r="NU179" s="29"/>
      <c r="NV179" s="29"/>
      <c r="NW179" s="29"/>
      <c r="NX179" s="29"/>
      <c r="NY179" s="29"/>
      <c r="NZ179" s="29"/>
      <c r="OA179" s="29"/>
      <c r="OB179" s="29"/>
      <c r="OC179" s="29"/>
      <c r="OD179" s="29"/>
      <c r="OE179" s="29"/>
      <c r="OF179" s="29"/>
      <c r="OG179" s="29"/>
      <c r="OH179" s="29"/>
      <c r="OI179" s="29"/>
      <c r="OJ179" s="29"/>
      <c r="OK179" s="29"/>
      <c r="OL179" s="29"/>
      <c r="OM179" s="29"/>
      <c r="ON179" s="29"/>
      <c r="OO179" s="29"/>
      <c r="OP179" s="29"/>
      <c r="OQ179" s="29"/>
      <c r="OR179" s="29"/>
      <c r="OS179" s="29"/>
      <c r="OT179" s="29"/>
      <c r="OU179" s="29"/>
      <c r="OV179" s="29"/>
      <c r="OW179" s="29"/>
      <c r="OX179" s="29"/>
      <c r="OY179" s="29"/>
      <c r="OZ179" s="29"/>
      <c r="PA179" s="29"/>
      <c r="PB179" s="29"/>
      <c r="PC179" s="29"/>
      <c r="PD179" s="29"/>
      <c r="PE179" s="29"/>
      <c r="PF179" s="29"/>
      <c r="PG179" s="29"/>
      <c r="PH179" s="29"/>
      <c r="PI179" s="29"/>
      <c r="PJ179" s="29"/>
      <c r="PK179" s="29"/>
      <c r="PL179" s="29"/>
      <c r="PM179" s="29"/>
      <c r="PN179" s="29"/>
      <c r="PO179" s="29"/>
      <c r="PP179" s="29"/>
      <c r="PQ179" s="29"/>
      <c r="PR179" s="29"/>
      <c r="PS179" s="29"/>
      <c r="PT179" s="29"/>
      <c r="PU179" s="29"/>
      <c r="PV179" s="29"/>
      <c r="PW179" s="29"/>
      <c r="PX179" s="29"/>
      <c r="PY179" s="29"/>
      <c r="PZ179" s="29"/>
      <c r="QA179" s="29"/>
      <c r="QB179" s="29"/>
      <c r="QC179" s="29"/>
      <c r="QD179" s="29"/>
      <c r="QE179" s="29"/>
      <c r="QF179" s="29"/>
      <c r="QG179" s="29"/>
      <c r="QH179" s="29"/>
      <c r="QI179" s="29"/>
      <c r="QJ179" s="29"/>
      <c r="QK179" s="29"/>
      <c r="QL179" s="29"/>
      <c r="QM179" s="29"/>
      <c r="QN179" s="29"/>
      <c r="QO179" s="29"/>
      <c r="QP179" s="29"/>
      <c r="QQ179" s="29"/>
      <c r="QR179" s="29"/>
      <c r="QS179" s="29"/>
      <c r="QT179" s="29"/>
      <c r="QU179" s="29"/>
      <c r="QV179" s="29"/>
      <c r="QW179" s="29"/>
      <c r="QX179" s="29"/>
      <c r="QY179" s="29"/>
      <c r="QZ179" s="29"/>
      <c r="RA179" s="29"/>
      <c r="RB179" s="29"/>
      <c r="RC179" s="29"/>
      <c r="RD179" s="29"/>
      <c r="RE179" s="29"/>
      <c r="RF179" s="29"/>
      <c r="RG179" s="29"/>
      <c r="RH179" s="29"/>
      <c r="RI179" s="29"/>
      <c r="RJ179" s="29"/>
      <c r="RK179" s="29"/>
      <c r="RL179" s="29"/>
    </row>
    <row r="180" spans="1:480" s="30" customFormat="1" ht="72" customHeight="1" x14ac:dyDescent="0.25">
      <c r="A180" s="34" t="s">
        <v>50</v>
      </c>
      <c r="B180" s="34" t="s">
        <v>57</v>
      </c>
      <c r="C180" s="34" t="s">
        <v>19</v>
      </c>
      <c r="D180" s="26" t="s">
        <v>265</v>
      </c>
      <c r="E180" s="26" t="s">
        <v>52</v>
      </c>
      <c r="F180" s="27" t="s">
        <v>18</v>
      </c>
      <c r="G180" s="28">
        <v>0.46</v>
      </c>
      <c r="H180" s="147">
        <v>45536</v>
      </c>
      <c r="I180" s="27">
        <v>0</v>
      </c>
      <c r="J180" s="27">
        <v>0</v>
      </c>
      <c r="K180" s="28">
        <v>20007.09</v>
      </c>
      <c r="L180" s="28">
        <v>0</v>
      </c>
      <c r="M180" s="28">
        <v>0</v>
      </c>
      <c r="N180" s="52"/>
      <c r="O180" s="52"/>
      <c r="P180" s="75"/>
      <c r="Q180" s="158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  <c r="BM180" s="29"/>
      <c r="BN180" s="29"/>
      <c r="BO180" s="29"/>
      <c r="BP180" s="29"/>
      <c r="BQ180" s="29"/>
      <c r="BR180" s="29"/>
      <c r="BS180" s="29"/>
      <c r="BT180" s="29"/>
      <c r="BU180" s="29"/>
      <c r="BV180" s="29"/>
      <c r="BW180" s="29"/>
      <c r="BX180" s="29"/>
      <c r="BY180" s="29"/>
      <c r="BZ180" s="29"/>
      <c r="CA180" s="29"/>
      <c r="CB180" s="29"/>
      <c r="CC180" s="29"/>
      <c r="CD180" s="29"/>
      <c r="CE180" s="29"/>
      <c r="CF180" s="29"/>
      <c r="CG180" s="29"/>
      <c r="CH180" s="29"/>
      <c r="CI180" s="29"/>
      <c r="CJ180" s="29"/>
      <c r="CK180" s="29"/>
      <c r="CL180" s="29"/>
      <c r="CM180" s="29"/>
      <c r="CN180" s="29"/>
      <c r="CO180" s="29"/>
      <c r="CP180" s="29"/>
      <c r="CQ180" s="29"/>
      <c r="CR180" s="29"/>
      <c r="CS180" s="29"/>
      <c r="CT180" s="29"/>
      <c r="CU180" s="29"/>
      <c r="CV180" s="29"/>
      <c r="CW180" s="29"/>
      <c r="CX180" s="29"/>
      <c r="CY180" s="29"/>
      <c r="CZ180" s="29"/>
      <c r="DA180" s="29"/>
      <c r="DB180" s="29"/>
      <c r="DC180" s="29"/>
      <c r="DD180" s="29"/>
      <c r="DE180" s="29"/>
      <c r="DF180" s="29"/>
      <c r="DG180" s="29"/>
      <c r="DH180" s="29"/>
      <c r="DI180" s="29"/>
      <c r="DJ180" s="29"/>
      <c r="DK180" s="29"/>
      <c r="DL180" s="29"/>
      <c r="DM180" s="29"/>
      <c r="DN180" s="29"/>
      <c r="DO180" s="29"/>
      <c r="DP180" s="29"/>
      <c r="DQ180" s="29"/>
      <c r="DR180" s="29"/>
      <c r="DS180" s="29"/>
      <c r="DT180" s="29"/>
      <c r="DU180" s="29"/>
      <c r="DV180" s="29"/>
      <c r="DW180" s="29"/>
      <c r="DX180" s="29"/>
      <c r="DY180" s="29"/>
      <c r="DZ180" s="29"/>
      <c r="EA180" s="29"/>
      <c r="EB180" s="29"/>
      <c r="EC180" s="29"/>
      <c r="ED180" s="29"/>
      <c r="EE180" s="29"/>
      <c r="EF180" s="29"/>
      <c r="EG180" s="29"/>
      <c r="EH180" s="29"/>
      <c r="EI180" s="29"/>
      <c r="EJ180" s="29"/>
      <c r="EK180" s="29"/>
      <c r="EL180" s="29"/>
      <c r="EM180" s="29"/>
      <c r="EN180" s="29"/>
      <c r="EO180" s="29"/>
      <c r="EP180" s="29"/>
      <c r="EQ180" s="29"/>
      <c r="ER180" s="29"/>
      <c r="ES180" s="29"/>
      <c r="ET180" s="29"/>
      <c r="EU180" s="29"/>
      <c r="EV180" s="29"/>
      <c r="EW180" s="29"/>
      <c r="EX180" s="29"/>
      <c r="EY180" s="29"/>
      <c r="EZ180" s="29"/>
      <c r="FA180" s="29"/>
      <c r="FB180" s="29"/>
      <c r="FC180" s="29"/>
      <c r="FD180" s="29"/>
      <c r="FE180" s="29"/>
      <c r="FF180" s="29"/>
      <c r="FG180" s="29"/>
      <c r="FH180" s="29"/>
      <c r="FI180" s="29"/>
      <c r="FJ180" s="29"/>
      <c r="FK180" s="29"/>
      <c r="FL180" s="29"/>
      <c r="FM180" s="29"/>
      <c r="FN180" s="29"/>
      <c r="FO180" s="29"/>
      <c r="FP180" s="29"/>
      <c r="FQ180" s="29"/>
      <c r="FR180" s="29"/>
      <c r="FS180" s="29"/>
      <c r="FT180" s="29"/>
      <c r="FU180" s="29"/>
      <c r="FV180" s="29"/>
      <c r="FW180" s="29"/>
      <c r="FX180" s="29"/>
      <c r="FY180" s="29"/>
      <c r="FZ180" s="29"/>
      <c r="GA180" s="29"/>
      <c r="GB180" s="29"/>
      <c r="GC180" s="29"/>
      <c r="GD180" s="29"/>
      <c r="GE180" s="29"/>
      <c r="GF180" s="29"/>
      <c r="GG180" s="29"/>
      <c r="GH180" s="29"/>
      <c r="GI180" s="29"/>
      <c r="GJ180" s="29"/>
      <c r="GK180" s="29"/>
      <c r="GL180" s="29"/>
      <c r="GM180" s="29"/>
      <c r="GN180" s="29"/>
      <c r="GO180" s="29"/>
      <c r="GP180" s="29"/>
      <c r="GQ180" s="29"/>
      <c r="GR180" s="29"/>
      <c r="GS180" s="29"/>
      <c r="GT180" s="29"/>
      <c r="GU180" s="29"/>
      <c r="GV180" s="29"/>
      <c r="GW180" s="29"/>
      <c r="GX180" s="29"/>
      <c r="GY180" s="29"/>
      <c r="GZ180" s="29"/>
      <c r="HA180" s="29"/>
      <c r="HB180" s="29"/>
      <c r="HC180" s="29"/>
      <c r="HD180" s="29"/>
      <c r="HE180" s="29"/>
      <c r="HF180" s="29"/>
      <c r="HG180" s="29"/>
      <c r="HH180" s="29"/>
      <c r="HI180" s="29"/>
      <c r="HJ180" s="29"/>
      <c r="HK180" s="29"/>
      <c r="HL180" s="29"/>
      <c r="HM180" s="29"/>
      <c r="HN180" s="29"/>
      <c r="HO180" s="29"/>
      <c r="HP180" s="29"/>
      <c r="HQ180" s="29"/>
      <c r="HR180" s="29"/>
      <c r="HS180" s="29"/>
      <c r="HT180" s="29"/>
      <c r="HU180" s="29"/>
      <c r="HV180" s="29"/>
      <c r="HW180" s="29"/>
      <c r="HX180" s="29"/>
      <c r="HY180" s="29"/>
      <c r="HZ180" s="29"/>
      <c r="IA180" s="29"/>
      <c r="IB180" s="29"/>
      <c r="IC180" s="29"/>
      <c r="ID180" s="29"/>
      <c r="IE180" s="29"/>
      <c r="IF180" s="29"/>
      <c r="IG180" s="29"/>
      <c r="IH180" s="29"/>
      <c r="II180" s="29"/>
      <c r="IJ180" s="29"/>
      <c r="IK180" s="29"/>
      <c r="IL180" s="29"/>
      <c r="IM180" s="29"/>
      <c r="IN180" s="29"/>
      <c r="IO180" s="29"/>
      <c r="IP180" s="29"/>
      <c r="IQ180" s="29"/>
      <c r="IR180" s="29"/>
      <c r="IS180" s="29"/>
      <c r="IT180" s="29"/>
      <c r="IU180" s="29"/>
      <c r="IV180" s="29"/>
      <c r="IW180" s="29"/>
      <c r="IX180" s="29"/>
      <c r="IY180" s="29"/>
      <c r="IZ180" s="29"/>
      <c r="JA180" s="29"/>
      <c r="JB180" s="29"/>
      <c r="JC180" s="29"/>
      <c r="JD180" s="29"/>
      <c r="JE180" s="29"/>
      <c r="JF180" s="29"/>
      <c r="JG180" s="29"/>
      <c r="JH180" s="29"/>
      <c r="JI180" s="29"/>
      <c r="JJ180" s="29"/>
      <c r="JK180" s="29"/>
      <c r="JL180" s="29"/>
      <c r="JM180" s="29"/>
      <c r="JN180" s="29"/>
      <c r="JO180" s="29"/>
      <c r="JP180" s="29"/>
      <c r="JQ180" s="29"/>
      <c r="JR180" s="29"/>
      <c r="JS180" s="29"/>
      <c r="JT180" s="29"/>
      <c r="JU180" s="29"/>
      <c r="JV180" s="29"/>
      <c r="JW180" s="29"/>
      <c r="JX180" s="29"/>
      <c r="JY180" s="29"/>
      <c r="JZ180" s="29"/>
      <c r="KA180" s="29"/>
      <c r="KB180" s="29"/>
      <c r="KC180" s="29"/>
      <c r="KD180" s="29"/>
      <c r="KE180" s="29"/>
      <c r="KF180" s="29"/>
      <c r="KG180" s="29"/>
      <c r="KH180" s="29"/>
      <c r="KI180" s="29"/>
      <c r="KJ180" s="29"/>
      <c r="KK180" s="29"/>
      <c r="KL180" s="29"/>
      <c r="KM180" s="29"/>
      <c r="KN180" s="29"/>
      <c r="KO180" s="29"/>
      <c r="KP180" s="29"/>
      <c r="KQ180" s="29"/>
      <c r="KR180" s="29"/>
      <c r="KS180" s="29"/>
      <c r="KT180" s="29"/>
      <c r="KU180" s="29"/>
      <c r="KV180" s="29"/>
      <c r="KW180" s="29"/>
      <c r="KX180" s="29"/>
      <c r="KY180" s="29"/>
      <c r="KZ180" s="29"/>
      <c r="LA180" s="29"/>
      <c r="LB180" s="29"/>
      <c r="LC180" s="29"/>
      <c r="LD180" s="29"/>
      <c r="LE180" s="29"/>
      <c r="LF180" s="29"/>
      <c r="LG180" s="29"/>
      <c r="LH180" s="29"/>
      <c r="LI180" s="29"/>
      <c r="LJ180" s="29"/>
      <c r="LK180" s="29"/>
      <c r="LL180" s="29"/>
      <c r="LM180" s="29"/>
      <c r="LN180" s="29"/>
      <c r="LO180" s="29"/>
      <c r="LP180" s="29"/>
      <c r="LQ180" s="29"/>
      <c r="LR180" s="29"/>
      <c r="LS180" s="29"/>
      <c r="LT180" s="29"/>
      <c r="LU180" s="29"/>
      <c r="LV180" s="29"/>
      <c r="LW180" s="29"/>
      <c r="LX180" s="29"/>
      <c r="LY180" s="29"/>
      <c r="LZ180" s="29"/>
      <c r="MA180" s="29"/>
      <c r="MB180" s="29"/>
      <c r="MC180" s="29"/>
      <c r="MD180" s="29"/>
      <c r="ME180" s="29"/>
      <c r="MF180" s="29"/>
      <c r="MG180" s="29"/>
      <c r="MH180" s="29"/>
      <c r="MI180" s="29"/>
      <c r="MJ180" s="29"/>
      <c r="MK180" s="29"/>
      <c r="ML180" s="29"/>
      <c r="MM180" s="29"/>
      <c r="MN180" s="29"/>
      <c r="MO180" s="29"/>
      <c r="MP180" s="29"/>
      <c r="MQ180" s="29"/>
      <c r="MR180" s="29"/>
      <c r="MS180" s="29"/>
      <c r="MT180" s="29"/>
      <c r="MU180" s="29"/>
      <c r="MV180" s="29"/>
      <c r="MW180" s="29"/>
      <c r="MX180" s="29"/>
      <c r="MY180" s="29"/>
      <c r="MZ180" s="29"/>
      <c r="NA180" s="29"/>
      <c r="NB180" s="29"/>
      <c r="NC180" s="29"/>
      <c r="ND180" s="29"/>
      <c r="NE180" s="29"/>
      <c r="NF180" s="29"/>
      <c r="NG180" s="29"/>
      <c r="NH180" s="29"/>
      <c r="NI180" s="29"/>
      <c r="NJ180" s="29"/>
      <c r="NK180" s="29"/>
      <c r="NL180" s="29"/>
      <c r="NM180" s="29"/>
      <c r="NN180" s="29"/>
      <c r="NO180" s="29"/>
      <c r="NP180" s="29"/>
      <c r="NQ180" s="29"/>
      <c r="NR180" s="29"/>
      <c r="NS180" s="29"/>
      <c r="NT180" s="29"/>
      <c r="NU180" s="29"/>
      <c r="NV180" s="29"/>
      <c r="NW180" s="29"/>
      <c r="NX180" s="29"/>
      <c r="NY180" s="29"/>
      <c r="NZ180" s="29"/>
      <c r="OA180" s="29"/>
      <c r="OB180" s="29"/>
      <c r="OC180" s="29"/>
      <c r="OD180" s="29"/>
      <c r="OE180" s="29"/>
      <c r="OF180" s="29"/>
      <c r="OG180" s="29"/>
      <c r="OH180" s="29"/>
      <c r="OI180" s="29"/>
      <c r="OJ180" s="29"/>
      <c r="OK180" s="29"/>
      <c r="OL180" s="29"/>
      <c r="OM180" s="29"/>
      <c r="ON180" s="29"/>
      <c r="OO180" s="29"/>
      <c r="OP180" s="29"/>
      <c r="OQ180" s="29"/>
      <c r="OR180" s="29"/>
      <c r="OS180" s="29"/>
      <c r="OT180" s="29"/>
      <c r="OU180" s="29"/>
      <c r="OV180" s="29"/>
      <c r="OW180" s="29"/>
      <c r="OX180" s="29"/>
      <c r="OY180" s="29"/>
      <c r="OZ180" s="29"/>
      <c r="PA180" s="29"/>
      <c r="PB180" s="29"/>
      <c r="PC180" s="29"/>
      <c r="PD180" s="29"/>
      <c r="PE180" s="29"/>
      <c r="PF180" s="29"/>
      <c r="PG180" s="29"/>
      <c r="PH180" s="29"/>
      <c r="PI180" s="29"/>
      <c r="PJ180" s="29"/>
      <c r="PK180" s="29"/>
      <c r="PL180" s="29"/>
      <c r="PM180" s="29"/>
      <c r="PN180" s="29"/>
      <c r="PO180" s="29"/>
      <c r="PP180" s="29"/>
      <c r="PQ180" s="29"/>
      <c r="PR180" s="29"/>
      <c r="PS180" s="29"/>
      <c r="PT180" s="29"/>
      <c r="PU180" s="29"/>
      <c r="PV180" s="29"/>
      <c r="PW180" s="29"/>
      <c r="PX180" s="29"/>
      <c r="PY180" s="29"/>
      <c r="PZ180" s="29"/>
      <c r="QA180" s="29"/>
      <c r="QB180" s="29"/>
      <c r="QC180" s="29"/>
      <c r="QD180" s="29"/>
      <c r="QE180" s="29"/>
      <c r="QF180" s="29"/>
      <c r="QG180" s="29"/>
      <c r="QH180" s="29"/>
      <c r="QI180" s="29"/>
      <c r="QJ180" s="29"/>
      <c r="QK180" s="29"/>
      <c r="QL180" s="29"/>
      <c r="QM180" s="29"/>
      <c r="QN180" s="29"/>
      <c r="QO180" s="29"/>
      <c r="QP180" s="29"/>
      <c r="QQ180" s="29"/>
      <c r="QR180" s="29"/>
      <c r="QS180" s="29"/>
      <c r="QT180" s="29"/>
      <c r="QU180" s="29"/>
      <c r="QV180" s="29"/>
      <c r="QW180" s="29"/>
      <c r="QX180" s="29"/>
      <c r="QY180" s="29"/>
      <c r="QZ180" s="29"/>
      <c r="RA180" s="29"/>
      <c r="RB180" s="29"/>
      <c r="RC180" s="29"/>
      <c r="RD180" s="29"/>
      <c r="RE180" s="29"/>
      <c r="RF180" s="29"/>
      <c r="RG180" s="29"/>
      <c r="RH180" s="29"/>
      <c r="RI180" s="29"/>
      <c r="RJ180" s="29"/>
      <c r="RK180" s="29"/>
      <c r="RL180" s="29"/>
    </row>
    <row r="181" spans="1:480" s="30" customFormat="1" ht="72" customHeight="1" x14ac:dyDescent="0.25">
      <c r="A181" s="34" t="s">
        <v>50</v>
      </c>
      <c r="B181" s="34" t="s">
        <v>57</v>
      </c>
      <c r="C181" s="34" t="s">
        <v>19</v>
      </c>
      <c r="D181" s="26" t="s">
        <v>281</v>
      </c>
      <c r="E181" s="26" t="s">
        <v>52</v>
      </c>
      <c r="F181" s="27" t="s">
        <v>18</v>
      </c>
      <c r="G181" s="242">
        <v>0.89</v>
      </c>
      <c r="H181" s="183">
        <v>45625</v>
      </c>
      <c r="I181" s="27">
        <v>0</v>
      </c>
      <c r="J181" s="27">
        <v>0</v>
      </c>
      <c r="K181" s="28">
        <v>32977.08</v>
      </c>
      <c r="L181" s="28">
        <v>0</v>
      </c>
      <c r="M181" s="28">
        <v>0</v>
      </c>
      <c r="N181" s="52"/>
      <c r="O181" s="52"/>
      <c r="P181" s="75"/>
      <c r="Q181" s="158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  <c r="BF181" s="29"/>
      <c r="BG181" s="29"/>
      <c r="BH181" s="29"/>
      <c r="BI181" s="29"/>
      <c r="BJ181" s="29"/>
      <c r="BK181" s="29"/>
      <c r="BL181" s="29"/>
      <c r="BM181" s="29"/>
      <c r="BN181" s="29"/>
      <c r="BO181" s="29"/>
      <c r="BP181" s="29"/>
      <c r="BQ181" s="29"/>
      <c r="BR181" s="29"/>
      <c r="BS181" s="29"/>
      <c r="BT181" s="29"/>
      <c r="BU181" s="29"/>
      <c r="BV181" s="29"/>
      <c r="BW181" s="29"/>
      <c r="BX181" s="29"/>
      <c r="BY181" s="29"/>
      <c r="BZ181" s="29"/>
      <c r="CA181" s="29"/>
      <c r="CB181" s="29"/>
      <c r="CC181" s="29"/>
      <c r="CD181" s="29"/>
      <c r="CE181" s="29"/>
      <c r="CF181" s="29"/>
      <c r="CG181" s="29"/>
      <c r="CH181" s="29"/>
      <c r="CI181" s="29"/>
      <c r="CJ181" s="29"/>
      <c r="CK181" s="29"/>
      <c r="CL181" s="29"/>
      <c r="CM181" s="29"/>
      <c r="CN181" s="29"/>
      <c r="CO181" s="29"/>
      <c r="CP181" s="29"/>
      <c r="CQ181" s="29"/>
      <c r="CR181" s="29"/>
      <c r="CS181" s="29"/>
      <c r="CT181" s="29"/>
      <c r="CU181" s="29"/>
      <c r="CV181" s="29"/>
      <c r="CW181" s="29"/>
      <c r="CX181" s="29"/>
      <c r="CY181" s="29"/>
      <c r="CZ181" s="29"/>
      <c r="DA181" s="29"/>
      <c r="DB181" s="29"/>
      <c r="DC181" s="29"/>
      <c r="DD181" s="29"/>
      <c r="DE181" s="29"/>
      <c r="DF181" s="29"/>
      <c r="DG181" s="29"/>
      <c r="DH181" s="29"/>
      <c r="DI181" s="29"/>
      <c r="DJ181" s="29"/>
      <c r="DK181" s="29"/>
      <c r="DL181" s="29"/>
      <c r="DM181" s="29"/>
      <c r="DN181" s="29"/>
      <c r="DO181" s="29"/>
      <c r="DP181" s="29"/>
      <c r="DQ181" s="29"/>
      <c r="DR181" s="29"/>
      <c r="DS181" s="29"/>
      <c r="DT181" s="29"/>
      <c r="DU181" s="29"/>
      <c r="DV181" s="29"/>
      <c r="DW181" s="29"/>
      <c r="DX181" s="29"/>
      <c r="DY181" s="29"/>
      <c r="DZ181" s="29"/>
      <c r="EA181" s="29"/>
      <c r="EB181" s="29"/>
      <c r="EC181" s="29"/>
      <c r="ED181" s="29"/>
      <c r="EE181" s="29"/>
      <c r="EF181" s="29"/>
      <c r="EG181" s="29"/>
      <c r="EH181" s="29"/>
      <c r="EI181" s="29"/>
      <c r="EJ181" s="29"/>
      <c r="EK181" s="29"/>
      <c r="EL181" s="29"/>
      <c r="EM181" s="29"/>
      <c r="EN181" s="29"/>
      <c r="EO181" s="29"/>
      <c r="EP181" s="29"/>
      <c r="EQ181" s="29"/>
      <c r="ER181" s="29"/>
      <c r="ES181" s="29"/>
      <c r="ET181" s="29"/>
      <c r="EU181" s="29"/>
      <c r="EV181" s="29"/>
      <c r="EW181" s="29"/>
      <c r="EX181" s="29"/>
      <c r="EY181" s="29"/>
      <c r="EZ181" s="29"/>
      <c r="FA181" s="29"/>
      <c r="FB181" s="29"/>
      <c r="FC181" s="29"/>
      <c r="FD181" s="29"/>
      <c r="FE181" s="29"/>
      <c r="FF181" s="29"/>
      <c r="FG181" s="29"/>
      <c r="FH181" s="29"/>
      <c r="FI181" s="29"/>
      <c r="FJ181" s="29"/>
      <c r="FK181" s="29"/>
      <c r="FL181" s="29"/>
      <c r="FM181" s="29"/>
      <c r="FN181" s="29"/>
      <c r="FO181" s="29"/>
      <c r="FP181" s="29"/>
      <c r="FQ181" s="29"/>
      <c r="FR181" s="29"/>
      <c r="FS181" s="29"/>
      <c r="FT181" s="29"/>
      <c r="FU181" s="29"/>
      <c r="FV181" s="29"/>
      <c r="FW181" s="29"/>
      <c r="FX181" s="29"/>
      <c r="FY181" s="29"/>
      <c r="FZ181" s="29"/>
      <c r="GA181" s="29"/>
      <c r="GB181" s="29"/>
      <c r="GC181" s="29"/>
      <c r="GD181" s="29"/>
      <c r="GE181" s="29"/>
      <c r="GF181" s="29"/>
      <c r="GG181" s="29"/>
      <c r="GH181" s="29"/>
      <c r="GI181" s="29"/>
      <c r="GJ181" s="29"/>
      <c r="GK181" s="29"/>
      <c r="GL181" s="29"/>
      <c r="GM181" s="29"/>
      <c r="GN181" s="29"/>
      <c r="GO181" s="29"/>
      <c r="GP181" s="29"/>
      <c r="GQ181" s="29"/>
      <c r="GR181" s="29"/>
      <c r="GS181" s="29"/>
      <c r="GT181" s="29"/>
      <c r="GU181" s="29"/>
      <c r="GV181" s="29"/>
      <c r="GW181" s="29"/>
      <c r="GX181" s="29"/>
      <c r="GY181" s="29"/>
      <c r="GZ181" s="29"/>
      <c r="HA181" s="29"/>
      <c r="HB181" s="29"/>
      <c r="HC181" s="29"/>
      <c r="HD181" s="29"/>
      <c r="HE181" s="29"/>
      <c r="HF181" s="29"/>
      <c r="HG181" s="29"/>
      <c r="HH181" s="29"/>
      <c r="HI181" s="29"/>
      <c r="HJ181" s="29"/>
      <c r="HK181" s="29"/>
      <c r="HL181" s="29"/>
      <c r="HM181" s="29"/>
      <c r="HN181" s="29"/>
      <c r="HO181" s="29"/>
      <c r="HP181" s="29"/>
      <c r="HQ181" s="29"/>
      <c r="HR181" s="29"/>
      <c r="HS181" s="29"/>
      <c r="HT181" s="29"/>
      <c r="HU181" s="29"/>
      <c r="HV181" s="29"/>
      <c r="HW181" s="29"/>
      <c r="HX181" s="29"/>
      <c r="HY181" s="29"/>
      <c r="HZ181" s="29"/>
      <c r="IA181" s="29"/>
      <c r="IB181" s="29"/>
      <c r="IC181" s="29"/>
      <c r="ID181" s="29"/>
      <c r="IE181" s="29"/>
      <c r="IF181" s="29"/>
      <c r="IG181" s="29"/>
      <c r="IH181" s="29"/>
      <c r="II181" s="29"/>
      <c r="IJ181" s="29"/>
      <c r="IK181" s="29"/>
      <c r="IL181" s="29"/>
      <c r="IM181" s="29"/>
      <c r="IN181" s="29"/>
      <c r="IO181" s="29"/>
      <c r="IP181" s="29"/>
      <c r="IQ181" s="29"/>
      <c r="IR181" s="29"/>
      <c r="IS181" s="29"/>
      <c r="IT181" s="29"/>
      <c r="IU181" s="29"/>
      <c r="IV181" s="29"/>
      <c r="IW181" s="29"/>
      <c r="IX181" s="29"/>
      <c r="IY181" s="29"/>
      <c r="IZ181" s="29"/>
      <c r="JA181" s="29"/>
      <c r="JB181" s="29"/>
      <c r="JC181" s="29"/>
      <c r="JD181" s="29"/>
      <c r="JE181" s="29"/>
      <c r="JF181" s="29"/>
      <c r="JG181" s="29"/>
      <c r="JH181" s="29"/>
      <c r="JI181" s="29"/>
      <c r="JJ181" s="29"/>
      <c r="JK181" s="29"/>
      <c r="JL181" s="29"/>
      <c r="JM181" s="29"/>
      <c r="JN181" s="29"/>
      <c r="JO181" s="29"/>
      <c r="JP181" s="29"/>
      <c r="JQ181" s="29"/>
      <c r="JR181" s="29"/>
      <c r="JS181" s="29"/>
      <c r="JT181" s="29"/>
      <c r="JU181" s="29"/>
      <c r="JV181" s="29"/>
      <c r="JW181" s="29"/>
      <c r="JX181" s="29"/>
      <c r="JY181" s="29"/>
      <c r="JZ181" s="29"/>
      <c r="KA181" s="29"/>
      <c r="KB181" s="29"/>
      <c r="KC181" s="29"/>
      <c r="KD181" s="29"/>
      <c r="KE181" s="29"/>
      <c r="KF181" s="29"/>
      <c r="KG181" s="29"/>
      <c r="KH181" s="29"/>
      <c r="KI181" s="29"/>
      <c r="KJ181" s="29"/>
      <c r="KK181" s="29"/>
      <c r="KL181" s="29"/>
      <c r="KM181" s="29"/>
      <c r="KN181" s="29"/>
      <c r="KO181" s="29"/>
      <c r="KP181" s="29"/>
      <c r="KQ181" s="29"/>
      <c r="KR181" s="29"/>
      <c r="KS181" s="29"/>
      <c r="KT181" s="29"/>
      <c r="KU181" s="29"/>
      <c r="KV181" s="29"/>
      <c r="KW181" s="29"/>
      <c r="KX181" s="29"/>
      <c r="KY181" s="29"/>
      <c r="KZ181" s="29"/>
      <c r="LA181" s="29"/>
      <c r="LB181" s="29"/>
      <c r="LC181" s="29"/>
      <c r="LD181" s="29"/>
      <c r="LE181" s="29"/>
      <c r="LF181" s="29"/>
      <c r="LG181" s="29"/>
      <c r="LH181" s="29"/>
      <c r="LI181" s="29"/>
      <c r="LJ181" s="29"/>
      <c r="LK181" s="29"/>
      <c r="LL181" s="29"/>
      <c r="LM181" s="29"/>
      <c r="LN181" s="29"/>
      <c r="LO181" s="29"/>
      <c r="LP181" s="29"/>
      <c r="LQ181" s="29"/>
      <c r="LR181" s="29"/>
      <c r="LS181" s="29"/>
      <c r="LT181" s="29"/>
      <c r="LU181" s="29"/>
      <c r="LV181" s="29"/>
      <c r="LW181" s="29"/>
      <c r="LX181" s="29"/>
      <c r="LY181" s="29"/>
      <c r="LZ181" s="29"/>
      <c r="MA181" s="29"/>
      <c r="MB181" s="29"/>
      <c r="MC181" s="29"/>
      <c r="MD181" s="29"/>
      <c r="ME181" s="29"/>
      <c r="MF181" s="29"/>
      <c r="MG181" s="29"/>
      <c r="MH181" s="29"/>
      <c r="MI181" s="29"/>
      <c r="MJ181" s="29"/>
      <c r="MK181" s="29"/>
      <c r="ML181" s="29"/>
      <c r="MM181" s="29"/>
      <c r="MN181" s="29"/>
      <c r="MO181" s="29"/>
      <c r="MP181" s="29"/>
      <c r="MQ181" s="29"/>
      <c r="MR181" s="29"/>
      <c r="MS181" s="29"/>
      <c r="MT181" s="29"/>
      <c r="MU181" s="29"/>
      <c r="MV181" s="29"/>
      <c r="MW181" s="29"/>
      <c r="MX181" s="29"/>
      <c r="MY181" s="29"/>
      <c r="MZ181" s="29"/>
      <c r="NA181" s="29"/>
      <c r="NB181" s="29"/>
      <c r="NC181" s="29"/>
      <c r="ND181" s="29"/>
      <c r="NE181" s="29"/>
      <c r="NF181" s="29"/>
      <c r="NG181" s="29"/>
      <c r="NH181" s="29"/>
      <c r="NI181" s="29"/>
      <c r="NJ181" s="29"/>
      <c r="NK181" s="29"/>
      <c r="NL181" s="29"/>
      <c r="NM181" s="29"/>
      <c r="NN181" s="29"/>
      <c r="NO181" s="29"/>
      <c r="NP181" s="29"/>
      <c r="NQ181" s="29"/>
      <c r="NR181" s="29"/>
      <c r="NS181" s="29"/>
      <c r="NT181" s="29"/>
      <c r="NU181" s="29"/>
      <c r="NV181" s="29"/>
      <c r="NW181" s="29"/>
      <c r="NX181" s="29"/>
      <c r="NY181" s="29"/>
      <c r="NZ181" s="29"/>
      <c r="OA181" s="29"/>
      <c r="OB181" s="29"/>
      <c r="OC181" s="29"/>
      <c r="OD181" s="29"/>
      <c r="OE181" s="29"/>
      <c r="OF181" s="29"/>
      <c r="OG181" s="29"/>
      <c r="OH181" s="29"/>
      <c r="OI181" s="29"/>
      <c r="OJ181" s="29"/>
      <c r="OK181" s="29"/>
      <c r="OL181" s="29"/>
      <c r="OM181" s="29"/>
      <c r="ON181" s="29"/>
      <c r="OO181" s="29"/>
      <c r="OP181" s="29"/>
      <c r="OQ181" s="29"/>
      <c r="OR181" s="29"/>
      <c r="OS181" s="29"/>
      <c r="OT181" s="29"/>
      <c r="OU181" s="29"/>
      <c r="OV181" s="29"/>
      <c r="OW181" s="29"/>
      <c r="OX181" s="29"/>
      <c r="OY181" s="29"/>
      <c r="OZ181" s="29"/>
      <c r="PA181" s="29"/>
      <c r="PB181" s="29"/>
      <c r="PC181" s="29"/>
      <c r="PD181" s="29"/>
      <c r="PE181" s="29"/>
      <c r="PF181" s="29"/>
      <c r="PG181" s="29"/>
      <c r="PH181" s="29"/>
      <c r="PI181" s="29"/>
      <c r="PJ181" s="29"/>
      <c r="PK181" s="29"/>
      <c r="PL181" s="29"/>
      <c r="PM181" s="29"/>
      <c r="PN181" s="29"/>
      <c r="PO181" s="29"/>
      <c r="PP181" s="29"/>
      <c r="PQ181" s="29"/>
      <c r="PR181" s="29"/>
      <c r="PS181" s="29"/>
      <c r="PT181" s="29"/>
      <c r="PU181" s="29"/>
      <c r="PV181" s="29"/>
      <c r="PW181" s="29"/>
      <c r="PX181" s="29"/>
      <c r="PY181" s="29"/>
      <c r="PZ181" s="29"/>
      <c r="QA181" s="29"/>
      <c r="QB181" s="29"/>
      <c r="QC181" s="29"/>
      <c r="QD181" s="29"/>
      <c r="QE181" s="29"/>
      <c r="QF181" s="29"/>
      <c r="QG181" s="29"/>
      <c r="QH181" s="29"/>
      <c r="QI181" s="29"/>
      <c r="QJ181" s="29"/>
      <c r="QK181" s="29"/>
      <c r="QL181" s="29"/>
      <c r="QM181" s="29"/>
      <c r="QN181" s="29"/>
      <c r="QO181" s="29"/>
      <c r="QP181" s="29"/>
      <c r="QQ181" s="29"/>
      <c r="QR181" s="29"/>
      <c r="QS181" s="29"/>
      <c r="QT181" s="29"/>
      <c r="QU181" s="29"/>
      <c r="QV181" s="29"/>
      <c r="QW181" s="29"/>
      <c r="QX181" s="29"/>
      <c r="QY181" s="29"/>
      <c r="QZ181" s="29"/>
      <c r="RA181" s="29"/>
      <c r="RB181" s="29"/>
      <c r="RC181" s="29"/>
      <c r="RD181" s="29"/>
      <c r="RE181" s="29"/>
      <c r="RF181" s="29"/>
      <c r="RG181" s="29"/>
      <c r="RH181" s="29"/>
      <c r="RI181" s="29"/>
      <c r="RJ181" s="29"/>
      <c r="RK181" s="29"/>
      <c r="RL181" s="29"/>
    </row>
    <row r="182" spans="1:480" s="30" customFormat="1" ht="72" customHeight="1" x14ac:dyDescent="0.25">
      <c r="A182" s="34" t="s">
        <v>50</v>
      </c>
      <c r="B182" s="34" t="s">
        <v>57</v>
      </c>
      <c r="C182" s="34" t="s">
        <v>19</v>
      </c>
      <c r="D182" s="26" t="s">
        <v>282</v>
      </c>
      <c r="E182" s="26" t="s">
        <v>52</v>
      </c>
      <c r="F182" s="27" t="s">
        <v>18</v>
      </c>
      <c r="G182" s="28">
        <v>0.52</v>
      </c>
      <c r="H182" s="183">
        <v>45624</v>
      </c>
      <c r="I182" s="27">
        <v>0</v>
      </c>
      <c r="J182" s="27">
        <v>0</v>
      </c>
      <c r="K182" s="28">
        <v>19856.03</v>
      </c>
      <c r="L182" s="28">
        <v>0</v>
      </c>
      <c r="M182" s="28">
        <v>0</v>
      </c>
      <c r="N182" s="52"/>
      <c r="O182" s="52"/>
      <c r="P182" s="75"/>
      <c r="Q182" s="158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  <c r="BM182" s="29"/>
      <c r="BN182" s="29"/>
      <c r="BO182" s="29"/>
      <c r="BP182" s="29"/>
      <c r="BQ182" s="29"/>
      <c r="BR182" s="29"/>
      <c r="BS182" s="29"/>
      <c r="BT182" s="29"/>
      <c r="BU182" s="29"/>
      <c r="BV182" s="29"/>
      <c r="BW182" s="29"/>
      <c r="BX182" s="29"/>
      <c r="BY182" s="29"/>
      <c r="BZ182" s="29"/>
      <c r="CA182" s="29"/>
      <c r="CB182" s="29"/>
      <c r="CC182" s="29"/>
      <c r="CD182" s="29"/>
      <c r="CE182" s="29"/>
      <c r="CF182" s="29"/>
      <c r="CG182" s="29"/>
      <c r="CH182" s="29"/>
      <c r="CI182" s="29"/>
      <c r="CJ182" s="29"/>
      <c r="CK182" s="29"/>
      <c r="CL182" s="29"/>
      <c r="CM182" s="29"/>
      <c r="CN182" s="29"/>
      <c r="CO182" s="29"/>
      <c r="CP182" s="29"/>
      <c r="CQ182" s="29"/>
      <c r="CR182" s="29"/>
      <c r="CS182" s="29"/>
      <c r="CT182" s="29"/>
      <c r="CU182" s="29"/>
      <c r="CV182" s="29"/>
      <c r="CW182" s="29"/>
      <c r="CX182" s="29"/>
      <c r="CY182" s="29"/>
      <c r="CZ182" s="29"/>
      <c r="DA182" s="29"/>
      <c r="DB182" s="29"/>
      <c r="DC182" s="29"/>
      <c r="DD182" s="29"/>
      <c r="DE182" s="29"/>
      <c r="DF182" s="29"/>
      <c r="DG182" s="29"/>
      <c r="DH182" s="29"/>
      <c r="DI182" s="29"/>
      <c r="DJ182" s="29"/>
      <c r="DK182" s="29"/>
      <c r="DL182" s="29"/>
      <c r="DM182" s="29"/>
      <c r="DN182" s="29"/>
      <c r="DO182" s="29"/>
      <c r="DP182" s="29"/>
      <c r="DQ182" s="29"/>
      <c r="DR182" s="29"/>
      <c r="DS182" s="29"/>
      <c r="DT182" s="29"/>
      <c r="DU182" s="29"/>
      <c r="DV182" s="29"/>
      <c r="DW182" s="29"/>
      <c r="DX182" s="29"/>
      <c r="DY182" s="29"/>
      <c r="DZ182" s="29"/>
      <c r="EA182" s="29"/>
      <c r="EB182" s="29"/>
      <c r="EC182" s="29"/>
      <c r="ED182" s="29"/>
      <c r="EE182" s="29"/>
      <c r="EF182" s="29"/>
      <c r="EG182" s="29"/>
      <c r="EH182" s="29"/>
      <c r="EI182" s="29"/>
      <c r="EJ182" s="29"/>
      <c r="EK182" s="29"/>
      <c r="EL182" s="29"/>
      <c r="EM182" s="29"/>
      <c r="EN182" s="29"/>
      <c r="EO182" s="29"/>
      <c r="EP182" s="29"/>
      <c r="EQ182" s="29"/>
      <c r="ER182" s="29"/>
      <c r="ES182" s="29"/>
      <c r="ET182" s="29"/>
      <c r="EU182" s="29"/>
      <c r="EV182" s="29"/>
      <c r="EW182" s="29"/>
      <c r="EX182" s="29"/>
      <c r="EY182" s="29"/>
      <c r="EZ182" s="29"/>
      <c r="FA182" s="29"/>
      <c r="FB182" s="29"/>
      <c r="FC182" s="29"/>
      <c r="FD182" s="29"/>
      <c r="FE182" s="29"/>
      <c r="FF182" s="29"/>
      <c r="FG182" s="29"/>
      <c r="FH182" s="29"/>
      <c r="FI182" s="29"/>
      <c r="FJ182" s="29"/>
      <c r="FK182" s="29"/>
      <c r="FL182" s="29"/>
      <c r="FM182" s="29"/>
      <c r="FN182" s="29"/>
      <c r="FO182" s="29"/>
      <c r="FP182" s="29"/>
      <c r="FQ182" s="29"/>
      <c r="FR182" s="29"/>
      <c r="FS182" s="29"/>
      <c r="FT182" s="29"/>
      <c r="FU182" s="29"/>
      <c r="FV182" s="29"/>
      <c r="FW182" s="29"/>
      <c r="FX182" s="29"/>
      <c r="FY182" s="29"/>
      <c r="FZ182" s="29"/>
      <c r="GA182" s="29"/>
      <c r="GB182" s="29"/>
      <c r="GC182" s="29"/>
      <c r="GD182" s="29"/>
      <c r="GE182" s="29"/>
      <c r="GF182" s="29"/>
      <c r="GG182" s="29"/>
      <c r="GH182" s="29"/>
      <c r="GI182" s="29"/>
      <c r="GJ182" s="29"/>
      <c r="GK182" s="29"/>
      <c r="GL182" s="29"/>
      <c r="GM182" s="29"/>
      <c r="GN182" s="29"/>
      <c r="GO182" s="29"/>
      <c r="GP182" s="29"/>
      <c r="GQ182" s="29"/>
      <c r="GR182" s="29"/>
      <c r="GS182" s="29"/>
      <c r="GT182" s="29"/>
      <c r="GU182" s="29"/>
      <c r="GV182" s="29"/>
      <c r="GW182" s="29"/>
      <c r="GX182" s="29"/>
      <c r="GY182" s="29"/>
      <c r="GZ182" s="29"/>
      <c r="HA182" s="29"/>
      <c r="HB182" s="29"/>
      <c r="HC182" s="29"/>
      <c r="HD182" s="29"/>
      <c r="HE182" s="29"/>
      <c r="HF182" s="29"/>
      <c r="HG182" s="29"/>
      <c r="HH182" s="29"/>
      <c r="HI182" s="29"/>
      <c r="HJ182" s="29"/>
      <c r="HK182" s="29"/>
      <c r="HL182" s="29"/>
      <c r="HM182" s="29"/>
      <c r="HN182" s="29"/>
      <c r="HO182" s="29"/>
      <c r="HP182" s="29"/>
      <c r="HQ182" s="29"/>
      <c r="HR182" s="29"/>
      <c r="HS182" s="29"/>
      <c r="HT182" s="29"/>
      <c r="HU182" s="29"/>
      <c r="HV182" s="29"/>
      <c r="HW182" s="29"/>
      <c r="HX182" s="29"/>
      <c r="HY182" s="29"/>
      <c r="HZ182" s="29"/>
      <c r="IA182" s="29"/>
      <c r="IB182" s="29"/>
      <c r="IC182" s="29"/>
      <c r="ID182" s="29"/>
      <c r="IE182" s="29"/>
      <c r="IF182" s="29"/>
      <c r="IG182" s="29"/>
      <c r="IH182" s="29"/>
      <c r="II182" s="29"/>
      <c r="IJ182" s="29"/>
      <c r="IK182" s="29"/>
      <c r="IL182" s="29"/>
      <c r="IM182" s="29"/>
      <c r="IN182" s="29"/>
      <c r="IO182" s="29"/>
      <c r="IP182" s="29"/>
      <c r="IQ182" s="29"/>
      <c r="IR182" s="29"/>
      <c r="IS182" s="29"/>
      <c r="IT182" s="29"/>
      <c r="IU182" s="29"/>
      <c r="IV182" s="29"/>
      <c r="IW182" s="29"/>
      <c r="IX182" s="29"/>
      <c r="IY182" s="29"/>
      <c r="IZ182" s="29"/>
      <c r="JA182" s="29"/>
      <c r="JB182" s="29"/>
      <c r="JC182" s="29"/>
      <c r="JD182" s="29"/>
      <c r="JE182" s="29"/>
      <c r="JF182" s="29"/>
      <c r="JG182" s="29"/>
      <c r="JH182" s="29"/>
      <c r="JI182" s="29"/>
      <c r="JJ182" s="29"/>
      <c r="JK182" s="29"/>
      <c r="JL182" s="29"/>
      <c r="JM182" s="29"/>
      <c r="JN182" s="29"/>
      <c r="JO182" s="29"/>
      <c r="JP182" s="29"/>
      <c r="JQ182" s="29"/>
      <c r="JR182" s="29"/>
      <c r="JS182" s="29"/>
      <c r="JT182" s="29"/>
      <c r="JU182" s="29"/>
      <c r="JV182" s="29"/>
      <c r="JW182" s="29"/>
      <c r="JX182" s="29"/>
      <c r="JY182" s="29"/>
      <c r="JZ182" s="29"/>
      <c r="KA182" s="29"/>
      <c r="KB182" s="29"/>
      <c r="KC182" s="29"/>
      <c r="KD182" s="29"/>
      <c r="KE182" s="29"/>
      <c r="KF182" s="29"/>
      <c r="KG182" s="29"/>
      <c r="KH182" s="29"/>
      <c r="KI182" s="29"/>
      <c r="KJ182" s="29"/>
      <c r="KK182" s="29"/>
      <c r="KL182" s="29"/>
      <c r="KM182" s="29"/>
      <c r="KN182" s="29"/>
      <c r="KO182" s="29"/>
      <c r="KP182" s="29"/>
      <c r="KQ182" s="29"/>
      <c r="KR182" s="29"/>
      <c r="KS182" s="29"/>
      <c r="KT182" s="29"/>
      <c r="KU182" s="29"/>
      <c r="KV182" s="29"/>
      <c r="KW182" s="29"/>
      <c r="KX182" s="29"/>
      <c r="KY182" s="29"/>
      <c r="KZ182" s="29"/>
      <c r="LA182" s="29"/>
      <c r="LB182" s="29"/>
      <c r="LC182" s="29"/>
      <c r="LD182" s="29"/>
      <c r="LE182" s="29"/>
      <c r="LF182" s="29"/>
      <c r="LG182" s="29"/>
      <c r="LH182" s="29"/>
      <c r="LI182" s="29"/>
      <c r="LJ182" s="29"/>
      <c r="LK182" s="29"/>
      <c r="LL182" s="29"/>
      <c r="LM182" s="29"/>
      <c r="LN182" s="29"/>
      <c r="LO182" s="29"/>
      <c r="LP182" s="29"/>
      <c r="LQ182" s="29"/>
      <c r="LR182" s="29"/>
      <c r="LS182" s="29"/>
      <c r="LT182" s="29"/>
      <c r="LU182" s="29"/>
      <c r="LV182" s="29"/>
      <c r="LW182" s="29"/>
      <c r="LX182" s="29"/>
      <c r="LY182" s="29"/>
      <c r="LZ182" s="29"/>
      <c r="MA182" s="29"/>
      <c r="MB182" s="29"/>
      <c r="MC182" s="29"/>
      <c r="MD182" s="29"/>
      <c r="ME182" s="29"/>
      <c r="MF182" s="29"/>
      <c r="MG182" s="29"/>
      <c r="MH182" s="29"/>
      <c r="MI182" s="29"/>
      <c r="MJ182" s="29"/>
      <c r="MK182" s="29"/>
      <c r="ML182" s="29"/>
      <c r="MM182" s="29"/>
      <c r="MN182" s="29"/>
      <c r="MO182" s="29"/>
      <c r="MP182" s="29"/>
      <c r="MQ182" s="29"/>
      <c r="MR182" s="29"/>
      <c r="MS182" s="29"/>
      <c r="MT182" s="29"/>
      <c r="MU182" s="29"/>
      <c r="MV182" s="29"/>
      <c r="MW182" s="29"/>
      <c r="MX182" s="29"/>
      <c r="MY182" s="29"/>
      <c r="MZ182" s="29"/>
      <c r="NA182" s="29"/>
      <c r="NB182" s="29"/>
      <c r="NC182" s="29"/>
      <c r="ND182" s="29"/>
      <c r="NE182" s="29"/>
      <c r="NF182" s="29"/>
      <c r="NG182" s="29"/>
      <c r="NH182" s="29"/>
      <c r="NI182" s="29"/>
      <c r="NJ182" s="29"/>
      <c r="NK182" s="29"/>
      <c r="NL182" s="29"/>
      <c r="NM182" s="29"/>
      <c r="NN182" s="29"/>
      <c r="NO182" s="29"/>
      <c r="NP182" s="29"/>
      <c r="NQ182" s="29"/>
      <c r="NR182" s="29"/>
      <c r="NS182" s="29"/>
      <c r="NT182" s="29"/>
      <c r="NU182" s="29"/>
      <c r="NV182" s="29"/>
      <c r="NW182" s="29"/>
      <c r="NX182" s="29"/>
      <c r="NY182" s="29"/>
      <c r="NZ182" s="29"/>
      <c r="OA182" s="29"/>
      <c r="OB182" s="29"/>
      <c r="OC182" s="29"/>
      <c r="OD182" s="29"/>
      <c r="OE182" s="29"/>
      <c r="OF182" s="29"/>
      <c r="OG182" s="29"/>
      <c r="OH182" s="29"/>
      <c r="OI182" s="29"/>
      <c r="OJ182" s="29"/>
      <c r="OK182" s="29"/>
      <c r="OL182" s="29"/>
      <c r="OM182" s="29"/>
      <c r="ON182" s="29"/>
      <c r="OO182" s="29"/>
      <c r="OP182" s="29"/>
      <c r="OQ182" s="29"/>
      <c r="OR182" s="29"/>
      <c r="OS182" s="29"/>
      <c r="OT182" s="29"/>
      <c r="OU182" s="29"/>
      <c r="OV182" s="29"/>
      <c r="OW182" s="29"/>
      <c r="OX182" s="29"/>
      <c r="OY182" s="29"/>
      <c r="OZ182" s="29"/>
      <c r="PA182" s="29"/>
      <c r="PB182" s="29"/>
      <c r="PC182" s="29"/>
      <c r="PD182" s="29"/>
      <c r="PE182" s="29"/>
      <c r="PF182" s="29"/>
      <c r="PG182" s="29"/>
      <c r="PH182" s="29"/>
      <c r="PI182" s="29"/>
      <c r="PJ182" s="29"/>
      <c r="PK182" s="29"/>
      <c r="PL182" s="29"/>
      <c r="PM182" s="29"/>
      <c r="PN182" s="29"/>
      <c r="PO182" s="29"/>
      <c r="PP182" s="29"/>
      <c r="PQ182" s="29"/>
      <c r="PR182" s="29"/>
      <c r="PS182" s="29"/>
      <c r="PT182" s="29"/>
      <c r="PU182" s="29"/>
      <c r="PV182" s="29"/>
      <c r="PW182" s="29"/>
      <c r="PX182" s="29"/>
      <c r="PY182" s="29"/>
      <c r="PZ182" s="29"/>
      <c r="QA182" s="29"/>
      <c r="QB182" s="29"/>
      <c r="QC182" s="29"/>
      <c r="QD182" s="29"/>
      <c r="QE182" s="29"/>
      <c r="QF182" s="29"/>
      <c r="QG182" s="29"/>
      <c r="QH182" s="29"/>
      <c r="QI182" s="29"/>
      <c r="QJ182" s="29"/>
      <c r="QK182" s="29"/>
      <c r="QL182" s="29"/>
      <c r="QM182" s="29"/>
      <c r="QN182" s="29"/>
      <c r="QO182" s="29"/>
      <c r="QP182" s="29"/>
      <c r="QQ182" s="29"/>
      <c r="QR182" s="29"/>
      <c r="QS182" s="29"/>
      <c r="QT182" s="29"/>
      <c r="QU182" s="29"/>
      <c r="QV182" s="29"/>
      <c r="QW182" s="29"/>
      <c r="QX182" s="29"/>
      <c r="QY182" s="29"/>
      <c r="QZ182" s="29"/>
      <c r="RA182" s="29"/>
      <c r="RB182" s="29"/>
      <c r="RC182" s="29"/>
      <c r="RD182" s="29"/>
      <c r="RE182" s="29"/>
      <c r="RF182" s="29"/>
      <c r="RG182" s="29"/>
      <c r="RH182" s="29"/>
      <c r="RI182" s="29"/>
      <c r="RJ182" s="29"/>
      <c r="RK182" s="29"/>
      <c r="RL182" s="29"/>
    </row>
    <row r="183" spans="1:480" s="30" customFormat="1" ht="72" customHeight="1" x14ac:dyDescent="0.25">
      <c r="A183" s="34" t="s">
        <v>50</v>
      </c>
      <c r="B183" s="34" t="s">
        <v>57</v>
      </c>
      <c r="C183" s="34" t="s">
        <v>19</v>
      </c>
      <c r="D183" s="26" t="s">
        <v>150</v>
      </c>
      <c r="E183" s="26" t="s">
        <v>52</v>
      </c>
      <c r="F183" s="27" t="s">
        <v>18</v>
      </c>
      <c r="G183" s="28">
        <v>0</v>
      </c>
      <c r="H183" s="134" t="s">
        <v>13</v>
      </c>
      <c r="I183" s="28">
        <v>0</v>
      </c>
      <c r="J183" s="28">
        <v>1.25</v>
      </c>
      <c r="K183" s="33">
        <v>0</v>
      </c>
      <c r="L183" s="28">
        <v>0</v>
      </c>
      <c r="M183" s="28">
        <v>5000</v>
      </c>
      <c r="N183" s="52"/>
      <c r="O183" s="52"/>
      <c r="P183" s="75"/>
      <c r="Q183" s="158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  <c r="BH183" s="29"/>
      <c r="BI183" s="29"/>
      <c r="BJ183" s="29"/>
      <c r="BK183" s="29"/>
      <c r="BL183" s="29"/>
      <c r="BM183" s="29"/>
      <c r="BN183" s="29"/>
      <c r="BO183" s="29"/>
      <c r="BP183" s="29"/>
      <c r="BQ183" s="29"/>
      <c r="BR183" s="29"/>
      <c r="BS183" s="29"/>
      <c r="BT183" s="29"/>
      <c r="BU183" s="29"/>
      <c r="BV183" s="29"/>
      <c r="BW183" s="29"/>
      <c r="BX183" s="29"/>
      <c r="BY183" s="29"/>
      <c r="BZ183" s="29"/>
      <c r="CA183" s="29"/>
      <c r="CB183" s="29"/>
      <c r="CC183" s="29"/>
      <c r="CD183" s="29"/>
      <c r="CE183" s="29"/>
      <c r="CF183" s="29"/>
      <c r="CG183" s="29"/>
      <c r="CH183" s="29"/>
      <c r="CI183" s="29"/>
      <c r="CJ183" s="29"/>
      <c r="CK183" s="29"/>
      <c r="CL183" s="29"/>
      <c r="CM183" s="29"/>
      <c r="CN183" s="29"/>
      <c r="CO183" s="29"/>
      <c r="CP183" s="29"/>
      <c r="CQ183" s="29"/>
      <c r="CR183" s="29"/>
      <c r="CS183" s="29"/>
      <c r="CT183" s="29"/>
      <c r="CU183" s="29"/>
      <c r="CV183" s="29"/>
      <c r="CW183" s="29"/>
      <c r="CX183" s="29"/>
      <c r="CY183" s="29"/>
      <c r="CZ183" s="29"/>
      <c r="DA183" s="29"/>
      <c r="DB183" s="29"/>
      <c r="DC183" s="29"/>
      <c r="DD183" s="29"/>
      <c r="DE183" s="29"/>
      <c r="DF183" s="29"/>
      <c r="DG183" s="29"/>
      <c r="DH183" s="29"/>
      <c r="DI183" s="29"/>
      <c r="DJ183" s="29"/>
      <c r="DK183" s="29"/>
      <c r="DL183" s="29"/>
      <c r="DM183" s="29"/>
      <c r="DN183" s="29"/>
      <c r="DO183" s="29"/>
      <c r="DP183" s="29"/>
      <c r="DQ183" s="29"/>
      <c r="DR183" s="29"/>
      <c r="DS183" s="29"/>
      <c r="DT183" s="29"/>
      <c r="DU183" s="29"/>
      <c r="DV183" s="29"/>
      <c r="DW183" s="29"/>
      <c r="DX183" s="29"/>
      <c r="DY183" s="29"/>
      <c r="DZ183" s="29"/>
      <c r="EA183" s="29"/>
      <c r="EB183" s="29"/>
      <c r="EC183" s="29"/>
      <c r="ED183" s="29"/>
      <c r="EE183" s="29"/>
      <c r="EF183" s="29"/>
      <c r="EG183" s="29"/>
      <c r="EH183" s="29"/>
      <c r="EI183" s="29"/>
      <c r="EJ183" s="29"/>
      <c r="EK183" s="29"/>
      <c r="EL183" s="29"/>
      <c r="EM183" s="29"/>
      <c r="EN183" s="29"/>
      <c r="EO183" s="29"/>
      <c r="EP183" s="29"/>
      <c r="EQ183" s="29"/>
      <c r="ER183" s="29"/>
      <c r="ES183" s="29"/>
      <c r="ET183" s="29"/>
      <c r="EU183" s="29"/>
      <c r="EV183" s="29"/>
      <c r="EW183" s="29"/>
      <c r="EX183" s="29"/>
      <c r="EY183" s="29"/>
      <c r="EZ183" s="29"/>
      <c r="FA183" s="29"/>
      <c r="FB183" s="29"/>
      <c r="FC183" s="29"/>
      <c r="FD183" s="29"/>
      <c r="FE183" s="29"/>
      <c r="FF183" s="29"/>
      <c r="FG183" s="29"/>
      <c r="FH183" s="29"/>
      <c r="FI183" s="29"/>
      <c r="FJ183" s="29"/>
      <c r="FK183" s="29"/>
      <c r="FL183" s="29"/>
      <c r="FM183" s="29"/>
      <c r="FN183" s="29"/>
      <c r="FO183" s="29"/>
      <c r="FP183" s="29"/>
      <c r="FQ183" s="29"/>
      <c r="FR183" s="29"/>
      <c r="FS183" s="29"/>
      <c r="FT183" s="29"/>
      <c r="FU183" s="29"/>
      <c r="FV183" s="29"/>
      <c r="FW183" s="29"/>
      <c r="FX183" s="29"/>
      <c r="FY183" s="29"/>
      <c r="FZ183" s="29"/>
      <c r="GA183" s="29"/>
      <c r="GB183" s="29"/>
      <c r="GC183" s="29"/>
      <c r="GD183" s="29"/>
      <c r="GE183" s="29"/>
      <c r="GF183" s="29"/>
      <c r="GG183" s="29"/>
      <c r="GH183" s="29"/>
      <c r="GI183" s="29"/>
      <c r="GJ183" s="29"/>
      <c r="GK183" s="29"/>
      <c r="GL183" s="29"/>
      <c r="GM183" s="29"/>
      <c r="GN183" s="29"/>
      <c r="GO183" s="29"/>
      <c r="GP183" s="29"/>
      <c r="GQ183" s="29"/>
      <c r="GR183" s="29"/>
      <c r="GS183" s="29"/>
      <c r="GT183" s="29"/>
      <c r="GU183" s="29"/>
      <c r="GV183" s="29"/>
      <c r="GW183" s="29"/>
      <c r="GX183" s="29"/>
      <c r="GY183" s="29"/>
      <c r="GZ183" s="29"/>
      <c r="HA183" s="29"/>
      <c r="HB183" s="29"/>
      <c r="HC183" s="29"/>
      <c r="HD183" s="29"/>
      <c r="HE183" s="29"/>
      <c r="HF183" s="29"/>
      <c r="HG183" s="29"/>
      <c r="HH183" s="29"/>
      <c r="HI183" s="29"/>
      <c r="HJ183" s="29"/>
      <c r="HK183" s="29"/>
      <c r="HL183" s="29"/>
      <c r="HM183" s="29"/>
      <c r="HN183" s="29"/>
      <c r="HO183" s="29"/>
      <c r="HP183" s="29"/>
      <c r="HQ183" s="29"/>
      <c r="HR183" s="29"/>
      <c r="HS183" s="29"/>
      <c r="HT183" s="29"/>
      <c r="HU183" s="29"/>
      <c r="HV183" s="29"/>
      <c r="HW183" s="29"/>
      <c r="HX183" s="29"/>
      <c r="HY183" s="29"/>
      <c r="HZ183" s="29"/>
      <c r="IA183" s="29"/>
      <c r="IB183" s="29"/>
      <c r="IC183" s="29"/>
      <c r="ID183" s="29"/>
      <c r="IE183" s="29"/>
      <c r="IF183" s="29"/>
      <c r="IG183" s="29"/>
      <c r="IH183" s="29"/>
      <c r="II183" s="29"/>
      <c r="IJ183" s="29"/>
      <c r="IK183" s="29"/>
      <c r="IL183" s="29"/>
      <c r="IM183" s="29"/>
      <c r="IN183" s="29"/>
      <c r="IO183" s="29"/>
      <c r="IP183" s="29"/>
      <c r="IQ183" s="29"/>
      <c r="IR183" s="29"/>
      <c r="IS183" s="29"/>
      <c r="IT183" s="29"/>
      <c r="IU183" s="29"/>
      <c r="IV183" s="29"/>
      <c r="IW183" s="29"/>
      <c r="IX183" s="29"/>
      <c r="IY183" s="29"/>
      <c r="IZ183" s="29"/>
      <c r="JA183" s="29"/>
      <c r="JB183" s="29"/>
      <c r="JC183" s="29"/>
      <c r="JD183" s="29"/>
      <c r="JE183" s="29"/>
      <c r="JF183" s="29"/>
      <c r="JG183" s="29"/>
      <c r="JH183" s="29"/>
      <c r="JI183" s="29"/>
      <c r="JJ183" s="29"/>
      <c r="JK183" s="29"/>
      <c r="JL183" s="29"/>
      <c r="JM183" s="29"/>
      <c r="JN183" s="29"/>
      <c r="JO183" s="29"/>
      <c r="JP183" s="29"/>
      <c r="JQ183" s="29"/>
      <c r="JR183" s="29"/>
      <c r="JS183" s="29"/>
      <c r="JT183" s="29"/>
      <c r="JU183" s="29"/>
      <c r="JV183" s="29"/>
      <c r="JW183" s="29"/>
      <c r="JX183" s="29"/>
      <c r="JY183" s="29"/>
      <c r="JZ183" s="29"/>
      <c r="KA183" s="29"/>
      <c r="KB183" s="29"/>
      <c r="KC183" s="29"/>
      <c r="KD183" s="29"/>
      <c r="KE183" s="29"/>
      <c r="KF183" s="29"/>
      <c r="KG183" s="29"/>
      <c r="KH183" s="29"/>
      <c r="KI183" s="29"/>
      <c r="KJ183" s="29"/>
      <c r="KK183" s="29"/>
      <c r="KL183" s="29"/>
      <c r="KM183" s="29"/>
      <c r="KN183" s="29"/>
      <c r="KO183" s="29"/>
      <c r="KP183" s="29"/>
      <c r="KQ183" s="29"/>
      <c r="KR183" s="29"/>
      <c r="KS183" s="29"/>
      <c r="KT183" s="29"/>
      <c r="KU183" s="29"/>
      <c r="KV183" s="29"/>
      <c r="KW183" s="29"/>
      <c r="KX183" s="29"/>
      <c r="KY183" s="29"/>
      <c r="KZ183" s="29"/>
      <c r="LA183" s="29"/>
      <c r="LB183" s="29"/>
      <c r="LC183" s="29"/>
      <c r="LD183" s="29"/>
      <c r="LE183" s="29"/>
      <c r="LF183" s="29"/>
      <c r="LG183" s="29"/>
      <c r="LH183" s="29"/>
      <c r="LI183" s="29"/>
      <c r="LJ183" s="29"/>
      <c r="LK183" s="29"/>
      <c r="LL183" s="29"/>
      <c r="LM183" s="29"/>
      <c r="LN183" s="29"/>
      <c r="LO183" s="29"/>
      <c r="LP183" s="29"/>
      <c r="LQ183" s="29"/>
      <c r="LR183" s="29"/>
      <c r="LS183" s="29"/>
      <c r="LT183" s="29"/>
      <c r="LU183" s="29"/>
      <c r="LV183" s="29"/>
      <c r="LW183" s="29"/>
      <c r="LX183" s="29"/>
      <c r="LY183" s="29"/>
      <c r="LZ183" s="29"/>
      <c r="MA183" s="29"/>
      <c r="MB183" s="29"/>
      <c r="MC183" s="29"/>
      <c r="MD183" s="29"/>
      <c r="ME183" s="29"/>
      <c r="MF183" s="29"/>
      <c r="MG183" s="29"/>
      <c r="MH183" s="29"/>
      <c r="MI183" s="29"/>
      <c r="MJ183" s="29"/>
      <c r="MK183" s="29"/>
      <c r="ML183" s="29"/>
      <c r="MM183" s="29"/>
      <c r="MN183" s="29"/>
      <c r="MO183" s="29"/>
      <c r="MP183" s="29"/>
      <c r="MQ183" s="29"/>
      <c r="MR183" s="29"/>
      <c r="MS183" s="29"/>
      <c r="MT183" s="29"/>
      <c r="MU183" s="29"/>
      <c r="MV183" s="29"/>
      <c r="MW183" s="29"/>
      <c r="MX183" s="29"/>
      <c r="MY183" s="29"/>
      <c r="MZ183" s="29"/>
      <c r="NA183" s="29"/>
      <c r="NB183" s="29"/>
      <c r="NC183" s="29"/>
      <c r="ND183" s="29"/>
      <c r="NE183" s="29"/>
      <c r="NF183" s="29"/>
      <c r="NG183" s="29"/>
      <c r="NH183" s="29"/>
      <c r="NI183" s="29"/>
      <c r="NJ183" s="29"/>
      <c r="NK183" s="29"/>
      <c r="NL183" s="29"/>
      <c r="NM183" s="29"/>
      <c r="NN183" s="29"/>
      <c r="NO183" s="29"/>
      <c r="NP183" s="29"/>
      <c r="NQ183" s="29"/>
      <c r="NR183" s="29"/>
      <c r="NS183" s="29"/>
      <c r="NT183" s="29"/>
      <c r="NU183" s="29"/>
      <c r="NV183" s="29"/>
      <c r="NW183" s="29"/>
      <c r="NX183" s="29"/>
      <c r="NY183" s="29"/>
      <c r="NZ183" s="29"/>
      <c r="OA183" s="29"/>
      <c r="OB183" s="29"/>
      <c r="OC183" s="29"/>
      <c r="OD183" s="29"/>
      <c r="OE183" s="29"/>
      <c r="OF183" s="29"/>
      <c r="OG183" s="29"/>
      <c r="OH183" s="29"/>
      <c r="OI183" s="29"/>
      <c r="OJ183" s="29"/>
      <c r="OK183" s="29"/>
      <c r="OL183" s="29"/>
      <c r="OM183" s="29"/>
      <c r="ON183" s="29"/>
      <c r="OO183" s="29"/>
      <c r="OP183" s="29"/>
      <c r="OQ183" s="29"/>
      <c r="OR183" s="29"/>
      <c r="OS183" s="29"/>
      <c r="OT183" s="29"/>
      <c r="OU183" s="29"/>
      <c r="OV183" s="29"/>
      <c r="OW183" s="29"/>
      <c r="OX183" s="29"/>
      <c r="OY183" s="29"/>
      <c r="OZ183" s="29"/>
      <c r="PA183" s="29"/>
      <c r="PB183" s="29"/>
      <c r="PC183" s="29"/>
      <c r="PD183" s="29"/>
      <c r="PE183" s="29"/>
      <c r="PF183" s="29"/>
      <c r="PG183" s="29"/>
      <c r="PH183" s="29"/>
      <c r="PI183" s="29"/>
      <c r="PJ183" s="29"/>
      <c r="PK183" s="29"/>
      <c r="PL183" s="29"/>
      <c r="PM183" s="29"/>
      <c r="PN183" s="29"/>
      <c r="PO183" s="29"/>
      <c r="PP183" s="29"/>
      <c r="PQ183" s="29"/>
      <c r="PR183" s="29"/>
      <c r="PS183" s="29"/>
      <c r="PT183" s="29"/>
      <c r="PU183" s="29"/>
      <c r="PV183" s="29"/>
      <c r="PW183" s="29"/>
      <c r="PX183" s="29"/>
      <c r="PY183" s="29"/>
      <c r="PZ183" s="29"/>
      <c r="QA183" s="29"/>
      <c r="QB183" s="29"/>
      <c r="QC183" s="29"/>
      <c r="QD183" s="29"/>
      <c r="QE183" s="29"/>
      <c r="QF183" s="29"/>
      <c r="QG183" s="29"/>
      <c r="QH183" s="29"/>
      <c r="QI183" s="29"/>
      <c r="QJ183" s="29"/>
      <c r="QK183" s="29"/>
      <c r="QL183" s="29"/>
      <c r="QM183" s="29"/>
      <c r="QN183" s="29"/>
      <c r="QO183" s="29"/>
      <c r="QP183" s="29"/>
      <c r="QQ183" s="29"/>
      <c r="QR183" s="29"/>
      <c r="QS183" s="29"/>
      <c r="QT183" s="29"/>
      <c r="QU183" s="29"/>
      <c r="QV183" s="29"/>
      <c r="QW183" s="29"/>
      <c r="QX183" s="29"/>
      <c r="QY183" s="29"/>
      <c r="QZ183" s="29"/>
      <c r="RA183" s="29"/>
      <c r="RB183" s="29"/>
      <c r="RC183" s="29"/>
      <c r="RD183" s="29"/>
      <c r="RE183" s="29"/>
      <c r="RF183" s="29"/>
      <c r="RG183" s="29"/>
      <c r="RH183" s="29"/>
      <c r="RI183" s="29"/>
      <c r="RJ183" s="29"/>
      <c r="RK183" s="29"/>
      <c r="RL183" s="29"/>
    </row>
    <row r="184" spans="1:480" s="30" customFormat="1" ht="81.75" customHeight="1" x14ac:dyDescent="0.25">
      <c r="A184" s="58" t="s">
        <v>13</v>
      </c>
      <c r="B184" s="58" t="s">
        <v>13</v>
      </c>
      <c r="C184" s="58" t="s">
        <v>13</v>
      </c>
      <c r="D184" s="72" t="s">
        <v>173</v>
      </c>
      <c r="E184" s="60" t="s">
        <v>52</v>
      </c>
      <c r="F184" s="61" t="s">
        <v>18</v>
      </c>
      <c r="G184" s="63">
        <f>SUM(G185:G194)</f>
        <v>7.2899999999999991</v>
      </c>
      <c r="H184" s="62" t="s">
        <v>13</v>
      </c>
      <c r="I184" s="63">
        <f>SUM(I185:I188)</f>
        <v>0</v>
      </c>
      <c r="J184" s="63">
        <f>SUM(J185:J188)</f>
        <v>0</v>
      </c>
      <c r="K184" s="63">
        <f>SUM(K185:K194)</f>
        <v>112663.5</v>
      </c>
      <c r="L184" s="63">
        <f>SUM(L185:L188)</f>
        <v>0</v>
      </c>
      <c r="M184" s="63">
        <f>SUM(M185:M188)</f>
        <v>0</v>
      </c>
      <c r="N184" s="52"/>
      <c r="O184" s="52"/>
      <c r="P184" s="75"/>
      <c r="Q184" s="158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  <c r="BM184" s="29"/>
      <c r="BN184" s="29"/>
      <c r="BO184" s="29"/>
      <c r="BP184" s="29"/>
      <c r="BQ184" s="29"/>
      <c r="BR184" s="29"/>
      <c r="BS184" s="29"/>
      <c r="BT184" s="29"/>
      <c r="BU184" s="29"/>
      <c r="BV184" s="29"/>
      <c r="BW184" s="29"/>
      <c r="BX184" s="29"/>
      <c r="BY184" s="29"/>
      <c r="BZ184" s="29"/>
      <c r="CA184" s="29"/>
      <c r="CB184" s="29"/>
      <c r="CC184" s="29"/>
      <c r="CD184" s="29"/>
      <c r="CE184" s="29"/>
      <c r="CF184" s="29"/>
      <c r="CG184" s="29"/>
      <c r="CH184" s="29"/>
      <c r="CI184" s="29"/>
      <c r="CJ184" s="29"/>
      <c r="CK184" s="29"/>
      <c r="CL184" s="29"/>
      <c r="CM184" s="29"/>
      <c r="CN184" s="29"/>
      <c r="CO184" s="29"/>
      <c r="CP184" s="29"/>
      <c r="CQ184" s="29"/>
      <c r="CR184" s="29"/>
      <c r="CS184" s="29"/>
      <c r="CT184" s="29"/>
      <c r="CU184" s="29"/>
      <c r="CV184" s="29"/>
      <c r="CW184" s="29"/>
      <c r="CX184" s="29"/>
      <c r="CY184" s="29"/>
      <c r="CZ184" s="29"/>
      <c r="DA184" s="29"/>
      <c r="DB184" s="29"/>
      <c r="DC184" s="29"/>
      <c r="DD184" s="29"/>
      <c r="DE184" s="29"/>
      <c r="DF184" s="29"/>
      <c r="DG184" s="29"/>
      <c r="DH184" s="29"/>
      <c r="DI184" s="29"/>
      <c r="DJ184" s="29"/>
      <c r="DK184" s="29"/>
      <c r="DL184" s="29"/>
      <c r="DM184" s="29"/>
      <c r="DN184" s="29"/>
      <c r="DO184" s="29"/>
      <c r="DP184" s="29"/>
      <c r="DQ184" s="29"/>
      <c r="DR184" s="29"/>
      <c r="DS184" s="29"/>
      <c r="DT184" s="29"/>
      <c r="DU184" s="29"/>
      <c r="DV184" s="29"/>
      <c r="DW184" s="29"/>
      <c r="DX184" s="29"/>
      <c r="DY184" s="29"/>
      <c r="DZ184" s="29"/>
      <c r="EA184" s="29"/>
      <c r="EB184" s="29"/>
      <c r="EC184" s="29"/>
      <c r="ED184" s="29"/>
      <c r="EE184" s="29"/>
      <c r="EF184" s="29"/>
      <c r="EG184" s="29"/>
      <c r="EH184" s="29"/>
      <c r="EI184" s="29"/>
      <c r="EJ184" s="29"/>
      <c r="EK184" s="29"/>
      <c r="EL184" s="29"/>
      <c r="EM184" s="29"/>
      <c r="EN184" s="29"/>
      <c r="EO184" s="29"/>
      <c r="EP184" s="29"/>
      <c r="EQ184" s="29"/>
      <c r="ER184" s="29"/>
      <c r="ES184" s="29"/>
      <c r="ET184" s="29"/>
      <c r="EU184" s="29"/>
      <c r="EV184" s="29"/>
      <c r="EW184" s="29"/>
      <c r="EX184" s="29"/>
      <c r="EY184" s="29"/>
      <c r="EZ184" s="29"/>
      <c r="FA184" s="29"/>
      <c r="FB184" s="29"/>
      <c r="FC184" s="29"/>
      <c r="FD184" s="29"/>
      <c r="FE184" s="29"/>
      <c r="FF184" s="29"/>
      <c r="FG184" s="29"/>
      <c r="FH184" s="29"/>
      <c r="FI184" s="29"/>
      <c r="FJ184" s="29"/>
      <c r="FK184" s="29"/>
      <c r="FL184" s="29"/>
      <c r="FM184" s="29"/>
      <c r="FN184" s="29"/>
      <c r="FO184" s="29"/>
      <c r="FP184" s="29"/>
      <c r="FQ184" s="29"/>
      <c r="FR184" s="29"/>
      <c r="FS184" s="29"/>
      <c r="FT184" s="29"/>
      <c r="FU184" s="29"/>
      <c r="FV184" s="29"/>
      <c r="FW184" s="29"/>
      <c r="FX184" s="29"/>
      <c r="FY184" s="29"/>
      <c r="FZ184" s="29"/>
      <c r="GA184" s="29"/>
      <c r="GB184" s="29"/>
      <c r="GC184" s="29"/>
      <c r="GD184" s="29"/>
      <c r="GE184" s="29"/>
      <c r="GF184" s="29"/>
      <c r="GG184" s="29"/>
      <c r="GH184" s="29"/>
      <c r="GI184" s="29"/>
      <c r="GJ184" s="29"/>
      <c r="GK184" s="29"/>
      <c r="GL184" s="29"/>
      <c r="GM184" s="29"/>
      <c r="GN184" s="29"/>
      <c r="GO184" s="29"/>
      <c r="GP184" s="29"/>
      <c r="GQ184" s="29"/>
      <c r="GR184" s="29"/>
      <c r="GS184" s="29"/>
      <c r="GT184" s="29"/>
      <c r="GU184" s="29"/>
      <c r="GV184" s="29"/>
      <c r="GW184" s="29"/>
      <c r="GX184" s="29"/>
      <c r="GY184" s="29"/>
      <c r="GZ184" s="29"/>
      <c r="HA184" s="29"/>
      <c r="HB184" s="29"/>
      <c r="HC184" s="29"/>
      <c r="HD184" s="29"/>
      <c r="HE184" s="29"/>
      <c r="HF184" s="29"/>
      <c r="HG184" s="29"/>
      <c r="HH184" s="29"/>
      <c r="HI184" s="29"/>
      <c r="HJ184" s="29"/>
      <c r="HK184" s="29"/>
      <c r="HL184" s="29"/>
      <c r="HM184" s="29"/>
      <c r="HN184" s="29"/>
      <c r="HO184" s="29"/>
      <c r="HP184" s="29"/>
      <c r="HQ184" s="29"/>
      <c r="HR184" s="29"/>
      <c r="HS184" s="29"/>
      <c r="HT184" s="29"/>
      <c r="HU184" s="29"/>
      <c r="HV184" s="29"/>
      <c r="HW184" s="29"/>
      <c r="HX184" s="29"/>
      <c r="HY184" s="29"/>
      <c r="HZ184" s="29"/>
      <c r="IA184" s="29"/>
      <c r="IB184" s="29"/>
      <c r="IC184" s="29"/>
      <c r="ID184" s="29"/>
      <c r="IE184" s="29"/>
      <c r="IF184" s="29"/>
      <c r="IG184" s="29"/>
      <c r="IH184" s="29"/>
      <c r="II184" s="29"/>
      <c r="IJ184" s="29"/>
      <c r="IK184" s="29"/>
      <c r="IL184" s="29"/>
      <c r="IM184" s="29"/>
      <c r="IN184" s="29"/>
      <c r="IO184" s="29"/>
      <c r="IP184" s="29"/>
      <c r="IQ184" s="29"/>
      <c r="IR184" s="29"/>
      <c r="IS184" s="29"/>
      <c r="IT184" s="29"/>
      <c r="IU184" s="29"/>
      <c r="IV184" s="29"/>
      <c r="IW184" s="29"/>
      <c r="IX184" s="29"/>
      <c r="IY184" s="29"/>
      <c r="IZ184" s="29"/>
      <c r="JA184" s="29"/>
      <c r="JB184" s="29"/>
      <c r="JC184" s="29"/>
      <c r="JD184" s="29"/>
      <c r="JE184" s="29"/>
      <c r="JF184" s="29"/>
      <c r="JG184" s="29"/>
      <c r="JH184" s="29"/>
      <c r="JI184" s="29"/>
      <c r="JJ184" s="29"/>
      <c r="JK184" s="29"/>
      <c r="JL184" s="29"/>
      <c r="JM184" s="29"/>
      <c r="JN184" s="29"/>
      <c r="JO184" s="29"/>
      <c r="JP184" s="29"/>
      <c r="JQ184" s="29"/>
      <c r="JR184" s="29"/>
      <c r="JS184" s="29"/>
      <c r="JT184" s="29"/>
      <c r="JU184" s="29"/>
      <c r="JV184" s="29"/>
      <c r="JW184" s="29"/>
      <c r="JX184" s="29"/>
      <c r="JY184" s="29"/>
      <c r="JZ184" s="29"/>
      <c r="KA184" s="29"/>
      <c r="KB184" s="29"/>
      <c r="KC184" s="29"/>
      <c r="KD184" s="29"/>
      <c r="KE184" s="29"/>
      <c r="KF184" s="29"/>
      <c r="KG184" s="29"/>
      <c r="KH184" s="29"/>
      <c r="KI184" s="29"/>
      <c r="KJ184" s="29"/>
      <c r="KK184" s="29"/>
      <c r="KL184" s="29"/>
      <c r="KM184" s="29"/>
      <c r="KN184" s="29"/>
      <c r="KO184" s="29"/>
      <c r="KP184" s="29"/>
      <c r="KQ184" s="29"/>
      <c r="KR184" s="29"/>
      <c r="KS184" s="29"/>
      <c r="KT184" s="29"/>
      <c r="KU184" s="29"/>
      <c r="KV184" s="29"/>
      <c r="KW184" s="29"/>
      <c r="KX184" s="29"/>
      <c r="KY184" s="29"/>
      <c r="KZ184" s="29"/>
      <c r="LA184" s="29"/>
      <c r="LB184" s="29"/>
      <c r="LC184" s="29"/>
      <c r="LD184" s="29"/>
      <c r="LE184" s="29"/>
      <c r="LF184" s="29"/>
      <c r="LG184" s="29"/>
      <c r="LH184" s="29"/>
      <c r="LI184" s="29"/>
      <c r="LJ184" s="29"/>
      <c r="LK184" s="29"/>
      <c r="LL184" s="29"/>
      <c r="LM184" s="29"/>
      <c r="LN184" s="29"/>
      <c r="LO184" s="29"/>
      <c r="LP184" s="29"/>
      <c r="LQ184" s="29"/>
      <c r="LR184" s="29"/>
      <c r="LS184" s="29"/>
      <c r="LT184" s="29"/>
      <c r="LU184" s="29"/>
      <c r="LV184" s="29"/>
      <c r="LW184" s="29"/>
      <c r="LX184" s="29"/>
      <c r="LY184" s="29"/>
      <c r="LZ184" s="29"/>
      <c r="MA184" s="29"/>
      <c r="MB184" s="29"/>
      <c r="MC184" s="29"/>
      <c r="MD184" s="29"/>
      <c r="ME184" s="29"/>
      <c r="MF184" s="29"/>
      <c r="MG184" s="29"/>
      <c r="MH184" s="29"/>
      <c r="MI184" s="29"/>
      <c r="MJ184" s="29"/>
      <c r="MK184" s="29"/>
      <c r="ML184" s="29"/>
      <c r="MM184" s="29"/>
      <c r="MN184" s="29"/>
      <c r="MO184" s="29"/>
      <c r="MP184" s="29"/>
      <c r="MQ184" s="29"/>
      <c r="MR184" s="29"/>
      <c r="MS184" s="29"/>
      <c r="MT184" s="29"/>
      <c r="MU184" s="29"/>
      <c r="MV184" s="29"/>
      <c r="MW184" s="29"/>
      <c r="MX184" s="29"/>
      <c r="MY184" s="29"/>
      <c r="MZ184" s="29"/>
      <c r="NA184" s="29"/>
      <c r="NB184" s="29"/>
      <c r="NC184" s="29"/>
      <c r="ND184" s="29"/>
      <c r="NE184" s="29"/>
      <c r="NF184" s="29"/>
      <c r="NG184" s="29"/>
      <c r="NH184" s="29"/>
      <c r="NI184" s="29"/>
      <c r="NJ184" s="29"/>
      <c r="NK184" s="29"/>
      <c r="NL184" s="29"/>
      <c r="NM184" s="29"/>
      <c r="NN184" s="29"/>
      <c r="NO184" s="29"/>
      <c r="NP184" s="29"/>
      <c r="NQ184" s="29"/>
      <c r="NR184" s="29"/>
      <c r="NS184" s="29"/>
      <c r="NT184" s="29"/>
      <c r="NU184" s="29"/>
      <c r="NV184" s="29"/>
      <c r="NW184" s="29"/>
      <c r="NX184" s="29"/>
      <c r="NY184" s="29"/>
      <c r="NZ184" s="29"/>
      <c r="OA184" s="29"/>
      <c r="OB184" s="29"/>
      <c r="OC184" s="29"/>
      <c r="OD184" s="29"/>
      <c r="OE184" s="29"/>
      <c r="OF184" s="29"/>
      <c r="OG184" s="29"/>
      <c r="OH184" s="29"/>
      <c r="OI184" s="29"/>
      <c r="OJ184" s="29"/>
      <c r="OK184" s="29"/>
      <c r="OL184" s="29"/>
      <c r="OM184" s="29"/>
      <c r="ON184" s="29"/>
      <c r="OO184" s="29"/>
      <c r="OP184" s="29"/>
      <c r="OQ184" s="29"/>
      <c r="OR184" s="29"/>
      <c r="OS184" s="29"/>
      <c r="OT184" s="29"/>
      <c r="OU184" s="29"/>
      <c r="OV184" s="29"/>
      <c r="OW184" s="29"/>
      <c r="OX184" s="29"/>
      <c r="OY184" s="29"/>
      <c r="OZ184" s="29"/>
      <c r="PA184" s="29"/>
      <c r="PB184" s="29"/>
      <c r="PC184" s="29"/>
      <c r="PD184" s="29"/>
      <c r="PE184" s="29"/>
      <c r="PF184" s="29"/>
      <c r="PG184" s="29"/>
      <c r="PH184" s="29"/>
      <c r="PI184" s="29"/>
      <c r="PJ184" s="29"/>
      <c r="PK184" s="29"/>
      <c r="PL184" s="29"/>
      <c r="PM184" s="29"/>
      <c r="PN184" s="29"/>
      <c r="PO184" s="29"/>
      <c r="PP184" s="29"/>
      <c r="PQ184" s="29"/>
      <c r="PR184" s="29"/>
      <c r="PS184" s="29"/>
      <c r="PT184" s="29"/>
      <c r="PU184" s="29"/>
      <c r="PV184" s="29"/>
      <c r="PW184" s="29"/>
      <c r="PX184" s="29"/>
      <c r="PY184" s="29"/>
      <c r="PZ184" s="29"/>
      <c r="QA184" s="29"/>
      <c r="QB184" s="29"/>
      <c r="QC184" s="29"/>
      <c r="QD184" s="29"/>
      <c r="QE184" s="29"/>
      <c r="QF184" s="29"/>
      <c r="QG184" s="29"/>
      <c r="QH184" s="29"/>
      <c r="QI184" s="29"/>
      <c r="QJ184" s="29"/>
      <c r="QK184" s="29"/>
      <c r="QL184" s="29"/>
      <c r="QM184" s="29"/>
      <c r="QN184" s="29"/>
      <c r="QO184" s="29"/>
      <c r="QP184" s="29"/>
      <c r="QQ184" s="29"/>
      <c r="QR184" s="29"/>
      <c r="QS184" s="29"/>
      <c r="QT184" s="29"/>
      <c r="QU184" s="29"/>
      <c r="QV184" s="29"/>
      <c r="QW184" s="29"/>
      <c r="QX184" s="29"/>
      <c r="QY184" s="29"/>
      <c r="QZ184" s="29"/>
      <c r="RA184" s="29"/>
      <c r="RB184" s="29"/>
      <c r="RC184" s="29"/>
      <c r="RD184" s="29"/>
      <c r="RE184" s="29"/>
      <c r="RF184" s="29"/>
      <c r="RG184" s="29"/>
      <c r="RH184" s="29"/>
      <c r="RI184" s="29"/>
      <c r="RJ184" s="29"/>
      <c r="RK184" s="29"/>
      <c r="RL184" s="29"/>
    </row>
    <row r="185" spans="1:480" s="30" customFormat="1" ht="72" customHeight="1" x14ac:dyDescent="0.25">
      <c r="A185" s="34" t="s">
        <v>50</v>
      </c>
      <c r="B185" s="34" t="s">
        <v>57</v>
      </c>
      <c r="C185" s="34" t="s">
        <v>19</v>
      </c>
      <c r="D185" s="26" t="s">
        <v>288</v>
      </c>
      <c r="E185" s="26" t="s">
        <v>52</v>
      </c>
      <c r="F185" s="27" t="s">
        <v>18</v>
      </c>
      <c r="G185" s="242">
        <v>1.22</v>
      </c>
      <c r="H185" s="76">
        <v>45627</v>
      </c>
      <c r="I185" s="107">
        <v>0</v>
      </c>
      <c r="J185" s="107">
        <v>0</v>
      </c>
      <c r="K185" s="242">
        <v>11361.63</v>
      </c>
      <c r="L185" s="28">
        <v>0</v>
      </c>
      <c r="M185" s="28">
        <v>0</v>
      </c>
      <c r="N185" s="52"/>
      <c r="O185" s="52"/>
      <c r="P185" s="75"/>
      <c r="Q185" s="158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  <c r="BM185" s="29"/>
      <c r="BN185" s="29"/>
      <c r="BO185" s="29"/>
      <c r="BP185" s="29"/>
      <c r="BQ185" s="29"/>
      <c r="BR185" s="29"/>
      <c r="BS185" s="29"/>
      <c r="BT185" s="29"/>
      <c r="BU185" s="29"/>
      <c r="BV185" s="29"/>
      <c r="BW185" s="29"/>
      <c r="BX185" s="29"/>
      <c r="BY185" s="29"/>
      <c r="BZ185" s="29"/>
      <c r="CA185" s="29"/>
      <c r="CB185" s="29"/>
      <c r="CC185" s="29"/>
      <c r="CD185" s="29"/>
      <c r="CE185" s="29"/>
      <c r="CF185" s="29"/>
      <c r="CG185" s="29"/>
      <c r="CH185" s="29"/>
      <c r="CI185" s="29"/>
      <c r="CJ185" s="29"/>
      <c r="CK185" s="29"/>
      <c r="CL185" s="29"/>
      <c r="CM185" s="29"/>
      <c r="CN185" s="29"/>
      <c r="CO185" s="29"/>
      <c r="CP185" s="29"/>
      <c r="CQ185" s="29"/>
      <c r="CR185" s="29"/>
      <c r="CS185" s="29"/>
      <c r="CT185" s="29"/>
      <c r="CU185" s="29"/>
      <c r="CV185" s="29"/>
      <c r="CW185" s="29"/>
      <c r="CX185" s="29"/>
      <c r="CY185" s="29"/>
      <c r="CZ185" s="29"/>
      <c r="DA185" s="29"/>
      <c r="DB185" s="29"/>
      <c r="DC185" s="29"/>
      <c r="DD185" s="29"/>
      <c r="DE185" s="29"/>
      <c r="DF185" s="29"/>
      <c r="DG185" s="29"/>
      <c r="DH185" s="29"/>
      <c r="DI185" s="29"/>
      <c r="DJ185" s="29"/>
      <c r="DK185" s="29"/>
      <c r="DL185" s="29"/>
      <c r="DM185" s="29"/>
      <c r="DN185" s="29"/>
      <c r="DO185" s="29"/>
      <c r="DP185" s="29"/>
      <c r="DQ185" s="29"/>
      <c r="DR185" s="29"/>
      <c r="DS185" s="29"/>
      <c r="DT185" s="29"/>
      <c r="DU185" s="29"/>
      <c r="DV185" s="29"/>
      <c r="DW185" s="29"/>
      <c r="DX185" s="29"/>
      <c r="DY185" s="29"/>
      <c r="DZ185" s="29"/>
      <c r="EA185" s="29"/>
      <c r="EB185" s="29"/>
      <c r="EC185" s="29"/>
      <c r="ED185" s="29"/>
      <c r="EE185" s="29"/>
      <c r="EF185" s="29"/>
      <c r="EG185" s="29"/>
      <c r="EH185" s="29"/>
      <c r="EI185" s="29"/>
      <c r="EJ185" s="29"/>
      <c r="EK185" s="29"/>
      <c r="EL185" s="29"/>
      <c r="EM185" s="29"/>
      <c r="EN185" s="29"/>
      <c r="EO185" s="29"/>
      <c r="EP185" s="29"/>
      <c r="EQ185" s="29"/>
      <c r="ER185" s="29"/>
      <c r="ES185" s="29"/>
      <c r="ET185" s="29"/>
      <c r="EU185" s="29"/>
      <c r="EV185" s="29"/>
      <c r="EW185" s="29"/>
      <c r="EX185" s="29"/>
      <c r="EY185" s="29"/>
      <c r="EZ185" s="29"/>
      <c r="FA185" s="29"/>
      <c r="FB185" s="29"/>
      <c r="FC185" s="29"/>
      <c r="FD185" s="29"/>
      <c r="FE185" s="29"/>
      <c r="FF185" s="29"/>
      <c r="FG185" s="29"/>
      <c r="FH185" s="29"/>
      <c r="FI185" s="29"/>
      <c r="FJ185" s="29"/>
      <c r="FK185" s="29"/>
      <c r="FL185" s="29"/>
      <c r="FM185" s="29"/>
      <c r="FN185" s="29"/>
      <c r="FO185" s="29"/>
      <c r="FP185" s="29"/>
      <c r="FQ185" s="29"/>
      <c r="FR185" s="29"/>
      <c r="FS185" s="29"/>
      <c r="FT185" s="29"/>
      <c r="FU185" s="29"/>
      <c r="FV185" s="29"/>
      <c r="FW185" s="29"/>
      <c r="FX185" s="29"/>
      <c r="FY185" s="29"/>
      <c r="FZ185" s="29"/>
      <c r="GA185" s="29"/>
      <c r="GB185" s="29"/>
      <c r="GC185" s="29"/>
      <c r="GD185" s="29"/>
      <c r="GE185" s="29"/>
      <c r="GF185" s="29"/>
      <c r="GG185" s="29"/>
      <c r="GH185" s="29"/>
      <c r="GI185" s="29"/>
      <c r="GJ185" s="29"/>
      <c r="GK185" s="29"/>
      <c r="GL185" s="29"/>
      <c r="GM185" s="29"/>
      <c r="GN185" s="29"/>
      <c r="GO185" s="29"/>
      <c r="GP185" s="29"/>
      <c r="GQ185" s="29"/>
      <c r="GR185" s="29"/>
      <c r="GS185" s="29"/>
      <c r="GT185" s="29"/>
      <c r="GU185" s="29"/>
      <c r="GV185" s="29"/>
      <c r="GW185" s="29"/>
      <c r="GX185" s="29"/>
      <c r="GY185" s="29"/>
      <c r="GZ185" s="29"/>
      <c r="HA185" s="29"/>
      <c r="HB185" s="29"/>
      <c r="HC185" s="29"/>
      <c r="HD185" s="29"/>
      <c r="HE185" s="29"/>
      <c r="HF185" s="29"/>
      <c r="HG185" s="29"/>
      <c r="HH185" s="29"/>
      <c r="HI185" s="29"/>
      <c r="HJ185" s="29"/>
      <c r="HK185" s="29"/>
      <c r="HL185" s="29"/>
      <c r="HM185" s="29"/>
      <c r="HN185" s="29"/>
      <c r="HO185" s="29"/>
      <c r="HP185" s="29"/>
      <c r="HQ185" s="29"/>
      <c r="HR185" s="29"/>
      <c r="HS185" s="29"/>
      <c r="HT185" s="29"/>
      <c r="HU185" s="29"/>
      <c r="HV185" s="29"/>
      <c r="HW185" s="29"/>
      <c r="HX185" s="29"/>
      <c r="HY185" s="29"/>
      <c r="HZ185" s="29"/>
      <c r="IA185" s="29"/>
      <c r="IB185" s="29"/>
      <c r="IC185" s="29"/>
      <c r="ID185" s="29"/>
      <c r="IE185" s="29"/>
      <c r="IF185" s="29"/>
      <c r="IG185" s="29"/>
      <c r="IH185" s="29"/>
      <c r="II185" s="29"/>
      <c r="IJ185" s="29"/>
      <c r="IK185" s="29"/>
      <c r="IL185" s="29"/>
      <c r="IM185" s="29"/>
      <c r="IN185" s="29"/>
      <c r="IO185" s="29"/>
      <c r="IP185" s="29"/>
      <c r="IQ185" s="29"/>
      <c r="IR185" s="29"/>
      <c r="IS185" s="29"/>
      <c r="IT185" s="29"/>
      <c r="IU185" s="29"/>
      <c r="IV185" s="29"/>
      <c r="IW185" s="29"/>
      <c r="IX185" s="29"/>
      <c r="IY185" s="29"/>
      <c r="IZ185" s="29"/>
      <c r="JA185" s="29"/>
      <c r="JB185" s="29"/>
      <c r="JC185" s="29"/>
      <c r="JD185" s="29"/>
      <c r="JE185" s="29"/>
      <c r="JF185" s="29"/>
      <c r="JG185" s="29"/>
      <c r="JH185" s="29"/>
      <c r="JI185" s="29"/>
      <c r="JJ185" s="29"/>
      <c r="JK185" s="29"/>
      <c r="JL185" s="29"/>
      <c r="JM185" s="29"/>
      <c r="JN185" s="29"/>
      <c r="JO185" s="29"/>
      <c r="JP185" s="29"/>
      <c r="JQ185" s="29"/>
      <c r="JR185" s="29"/>
      <c r="JS185" s="29"/>
      <c r="JT185" s="29"/>
      <c r="JU185" s="29"/>
      <c r="JV185" s="29"/>
      <c r="JW185" s="29"/>
      <c r="JX185" s="29"/>
      <c r="JY185" s="29"/>
      <c r="JZ185" s="29"/>
      <c r="KA185" s="29"/>
      <c r="KB185" s="29"/>
      <c r="KC185" s="29"/>
      <c r="KD185" s="29"/>
      <c r="KE185" s="29"/>
      <c r="KF185" s="29"/>
      <c r="KG185" s="29"/>
      <c r="KH185" s="29"/>
      <c r="KI185" s="29"/>
      <c r="KJ185" s="29"/>
      <c r="KK185" s="29"/>
      <c r="KL185" s="29"/>
      <c r="KM185" s="29"/>
      <c r="KN185" s="29"/>
      <c r="KO185" s="29"/>
      <c r="KP185" s="29"/>
      <c r="KQ185" s="29"/>
      <c r="KR185" s="29"/>
      <c r="KS185" s="29"/>
      <c r="KT185" s="29"/>
      <c r="KU185" s="29"/>
      <c r="KV185" s="29"/>
      <c r="KW185" s="29"/>
      <c r="KX185" s="29"/>
      <c r="KY185" s="29"/>
      <c r="KZ185" s="29"/>
      <c r="LA185" s="29"/>
      <c r="LB185" s="29"/>
      <c r="LC185" s="29"/>
      <c r="LD185" s="29"/>
      <c r="LE185" s="29"/>
      <c r="LF185" s="29"/>
      <c r="LG185" s="29"/>
      <c r="LH185" s="29"/>
      <c r="LI185" s="29"/>
      <c r="LJ185" s="29"/>
      <c r="LK185" s="29"/>
      <c r="LL185" s="29"/>
      <c r="LM185" s="29"/>
      <c r="LN185" s="29"/>
      <c r="LO185" s="29"/>
      <c r="LP185" s="29"/>
      <c r="LQ185" s="29"/>
      <c r="LR185" s="29"/>
      <c r="LS185" s="29"/>
      <c r="LT185" s="29"/>
      <c r="LU185" s="29"/>
      <c r="LV185" s="29"/>
      <c r="LW185" s="29"/>
      <c r="LX185" s="29"/>
      <c r="LY185" s="29"/>
      <c r="LZ185" s="29"/>
      <c r="MA185" s="29"/>
      <c r="MB185" s="29"/>
      <c r="MC185" s="29"/>
      <c r="MD185" s="29"/>
      <c r="ME185" s="29"/>
      <c r="MF185" s="29"/>
      <c r="MG185" s="29"/>
      <c r="MH185" s="29"/>
      <c r="MI185" s="29"/>
      <c r="MJ185" s="29"/>
      <c r="MK185" s="29"/>
      <c r="ML185" s="29"/>
      <c r="MM185" s="29"/>
      <c r="MN185" s="29"/>
      <c r="MO185" s="29"/>
      <c r="MP185" s="29"/>
      <c r="MQ185" s="29"/>
      <c r="MR185" s="29"/>
      <c r="MS185" s="29"/>
      <c r="MT185" s="29"/>
      <c r="MU185" s="29"/>
      <c r="MV185" s="29"/>
      <c r="MW185" s="29"/>
      <c r="MX185" s="29"/>
      <c r="MY185" s="29"/>
      <c r="MZ185" s="29"/>
      <c r="NA185" s="29"/>
      <c r="NB185" s="29"/>
      <c r="NC185" s="29"/>
      <c r="ND185" s="29"/>
      <c r="NE185" s="29"/>
      <c r="NF185" s="29"/>
      <c r="NG185" s="29"/>
      <c r="NH185" s="29"/>
      <c r="NI185" s="29"/>
      <c r="NJ185" s="29"/>
      <c r="NK185" s="29"/>
      <c r="NL185" s="29"/>
      <c r="NM185" s="29"/>
      <c r="NN185" s="29"/>
      <c r="NO185" s="29"/>
      <c r="NP185" s="29"/>
      <c r="NQ185" s="29"/>
      <c r="NR185" s="29"/>
      <c r="NS185" s="29"/>
      <c r="NT185" s="29"/>
      <c r="NU185" s="29"/>
      <c r="NV185" s="29"/>
      <c r="NW185" s="29"/>
      <c r="NX185" s="29"/>
      <c r="NY185" s="29"/>
      <c r="NZ185" s="29"/>
      <c r="OA185" s="29"/>
      <c r="OB185" s="29"/>
      <c r="OC185" s="29"/>
      <c r="OD185" s="29"/>
      <c r="OE185" s="29"/>
      <c r="OF185" s="29"/>
      <c r="OG185" s="29"/>
      <c r="OH185" s="29"/>
      <c r="OI185" s="29"/>
      <c r="OJ185" s="29"/>
      <c r="OK185" s="29"/>
      <c r="OL185" s="29"/>
      <c r="OM185" s="29"/>
      <c r="ON185" s="29"/>
      <c r="OO185" s="29"/>
      <c r="OP185" s="29"/>
      <c r="OQ185" s="29"/>
      <c r="OR185" s="29"/>
      <c r="OS185" s="29"/>
      <c r="OT185" s="29"/>
      <c r="OU185" s="29"/>
      <c r="OV185" s="29"/>
      <c r="OW185" s="29"/>
      <c r="OX185" s="29"/>
      <c r="OY185" s="29"/>
      <c r="OZ185" s="29"/>
      <c r="PA185" s="29"/>
      <c r="PB185" s="29"/>
      <c r="PC185" s="29"/>
      <c r="PD185" s="29"/>
      <c r="PE185" s="29"/>
      <c r="PF185" s="29"/>
      <c r="PG185" s="29"/>
      <c r="PH185" s="29"/>
      <c r="PI185" s="29"/>
      <c r="PJ185" s="29"/>
      <c r="PK185" s="29"/>
      <c r="PL185" s="29"/>
      <c r="PM185" s="29"/>
      <c r="PN185" s="29"/>
      <c r="PO185" s="29"/>
      <c r="PP185" s="29"/>
      <c r="PQ185" s="29"/>
      <c r="PR185" s="29"/>
      <c r="PS185" s="29"/>
      <c r="PT185" s="29"/>
      <c r="PU185" s="29"/>
      <c r="PV185" s="29"/>
      <c r="PW185" s="29"/>
      <c r="PX185" s="29"/>
      <c r="PY185" s="29"/>
      <c r="PZ185" s="29"/>
      <c r="QA185" s="29"/>
      <c r="QB185" s="29"/>
      <c r="QC185" s="29"/>
      <c r="QD185" s="29"/>
      <c r="QE185" s="29"/>
      <c r="QF185" s="29"/>
      <c r="QG185" s="29"/>
      <c r="QH185" s="29"/>
      <c r="QI185" s="29"/>
      <c r="QJ185" s="29"/>
      <c r="QK185" s="29"/>
      <c r="QL185" s="29"/>
      <c r="QM185" s="29"/>
      <c r="QN185" s="29"/>
      <c r="QO185" s="29"/>
      <c r="QP185" s="29"/>
      <c r="QQ185" s="29"/>
      <c r="QR185" s="29"/>
      <c r="QS185" s="29"/>
      <c r="QT185" s="29"/>
      <c r="QU185" s="29"/>
      <c r="QV185" s="29"/>
      <c r="QW185" s="29"/>
      <c r="QX185" s="29"/>
      <c r="QY185" s="29"/>
      <c r="QZ185" s="29"/>
      <c r="RA185" s="29"/>
      <c r="RB185" s="29"/>
      <c r="RC185" s="29"/>
      <c r="RD185" s="29"/>
      <c r="RE185" s="29"/>
      <c r="RF185" s="29"/>
      <c r="RG185" s="29"/>
      <c r="RH185" s="29"/>
      <c r="RI185" s="29"/>
      <c r="RJ185" s="29"/>
      <c r="RK185" s="29"/>
      <c r="RL185" s="29"/>
    </row>
    <row r="186" spans="1:480" s="30" customFormat="1" ht="72" customHeight="1" x14ac:dyDescent="0.25">
      <c r="A186" s="34" t="s">
        <v>50</v>
      </c>
      <c r="B186" s="34" t="s">
        <v>57</v>
      </c>
      <c r="C186" s="34" t="s">
        <v>19</v>
      </c>
      <c r="D186" s="26" t="s">
        <v>290</v>
      </c>
      <c r="E186" s="26" t="s">
        <v>52</v>
      </c>
      <c r="F186" s="27" t="s">
        <v>18</v>
      </c>
      <c r="G186" s="242">
        <v>0.67</v>
      </c>
      <c r="H186" s="135">
        <v>45590</v>
      </c>
      <c r="I186" s="107">
        <v>0</v>
      </c>
      <c r="J186" s="107">
        <v>0</v>
      </c>
      <c r="K186" s="242">
        <v>9602.27</v>
      </c>
      <c r="L186" s="28">
        <v>0</v>
      </c>
      <c r="M186" s="28">
        <v>0</v>
      </c>
      <c r="N186" s="52"/>
      <c r="O186" s="52"/>
      <c r="P186" s="75"/>
      <c r="Q186" s="158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  <c r="BM186" s="29"/>
      <c r="BN186" s="29"/>
      <c r="BO186" s="29"/>
      <c r="BP186" s="29"/>
      <c r="BQ186" s="29"/>
      <c r="BR186" s="29"/>
      <c r="BS186" s="29"/>
      <c r="BT186" s="29"/>
      <c r="BU186" s="29"/>
      <c r="BV186" s="29"/>
      <c r="BW186" s="29"/>
      <c r="BX186" s="29"/>
      <c r="BY186" s="29"/>
      <c r="BZ186" s="29"/>
      <c r="CA186" s="29"/>
      <c r="CB186" s="29"/>
      <c r="CC186" s="29"/>
      <c r="CD186" s="29"/>
      <c r="CE186" s="29"/>
      <c r="CF186" s="29"/>
      <c r="CG186" s="29"/>
      <c r="CH186" s="29"/>
      <c r="CI186" s="29"/>
      <c r="CJ186" s="29"/>
      <c r="CK186" s="29"/>
      <c r="CL186" s="29"/>
      <c r="CM186" s="29"/>
      <c r="CN186" s="29"/>
      <c r="CO186" s="29"/>
      <c r="CP186" s="29"/>
      <c r="CQ186" s="29"/>
      <c r="CR186" s="29"/>
      <c r="CS186" s="29"/>
      <c r="CT186" s="29"/>
      <c r="CU186" s="29"/>
      <c r="CV186" s="29"/>
      <c r="CW186" s="29"/>
      <c r="CX186" s="29"/>
      <c r="CY186" s="29"/>
      <c r="CZ186" s="29"/>
      <c r="DA186" s="29"/>
      <c r="DB186" s="29"/>
      <c r="DC186" s="29"/>
      <c r="DD186" s="29"/>
      <c r="DE186" s="29"/>
      <c r="DF186" s="29"/>
      <c r="DG186" s="29"/>
      <c r="DH186" s="29"/>
      <c r="DI186" s="29"/>
      <c r="DJ186" s="29"/>
      <c r="DK186" s="29"/>
      <c r="DL186" s="29"/>
      <c r="DM186" s="29"/>
      <c r="DN186" s="29"/>
      <c r="DO186" s="29"/>
      <c r="DP186" s="29"/>
      <c r="DQ186" s="29"/>
      <c r="DR186" s="29"/>
      <c r="DS186" s="29"/>
      <c r="DT186" s="29"/>
      <c r="DU186" s="29"/>
      <c r="DV186" s="29"/>
      <c r="DW186" s="29"/>
      <c r="DX186" s="29"/>
      <c r="DY186" s="29"/>
      <c r="DZ186" s="29"/>
      <c r="EA186" s="29"/>
      <c r="EB186" s="29"/>
      <c r="EC186" s="29"/>
      <c r="ED186" s="29"/>
      <c r="EE186" s="29"/>
      <c r="EF186" s="29"/>
      <c r="EG186" s="29"/>
      <c r="EH186" s="29"/>
      <c r="EI186" s="29"/>
      <c r="EJ186" s="29"/>
      <c r="EK186" s="29"/>
      <c r="EL186" s="29"/>
      <c r="EM186" s="29"/>
      <c r="EN186" s="29"/>
      <c r="EO186" s="29"/>
      <c r="EP186" s="29"/>
      <c r="EQ186" s="29"/>
      <c r="ER186" s="29"/>
      <c r="ES186" s="29"/>
      <c r="ET186" s="29"/>
      <c r="EU186" s="29"/>
      <c r="EV186" s="29"/>
      <c r="EW186" s="29"/>
      <c r="EX186" s="29"/>
      <c r="EY186" s="29"/>
      <c r="EZ186" s="29"/>
      <c r="FA186" s="29"/>
      <c r="FB186" s="29"/>
      <c r="FC186" s="29"/>
      <c r="FD186" s="29"/>
      <c r="FE186" s="29"/>
      <c r="FF186" s="29"/>
      <c r="FG186" s="29"/>
      <c r="FH186" s="29"/>
      <c r="FI186" s="29"/>
      <c r="FJ186" s="29"/>
      <c r="FK186" s="29"/>
      <c r="FL186" s="29"/>
      <c r="FM186" s="29"/>
      <c r="FN186" s="29"/>
      <c r="FO186" s="29"/>
      <c r="FP186" s="29"/>
      <c r="FQ186" s="29"/>
      <c r="FR186" s="29"/>
      <c r="FS186" s="29"/>
      <c r="FT186" s="29"/>
      <c r="FU186" s="29"/>
      <c r="FV186" s="29"/>
      <c r="FW186" s="29"/>
      <c r="FX186" s="29"/>
      <c r="FY186" s="29"/>
      <c r="FZ186" s="29"/>
      <c r="GA186" s="29"/>
      <c r="GB186" s="29"/>
      <c r="GC186" s="29"/>
      <c r="GD186" s="29"/>
      <c r="GE186" s="29"/>
      <c r="GF186" s="29"/>
      <c r="GG186" s="29"/>
      <c r="GH186" s="29"/>
      <c r="GI186" s="29"/>
      <c r="GJ186" s="29"/>
      <c r="GK186" s="29"/>
      <c r="GL186" s="29"/>
      <c r="GM186" s="29"/>
      <c r="GN186" s="29"/>
      <c r="GO186" s="29"/>
      <c r="GP186" s="29"/>
      <c r="GQ186" s="29"/>
      <c r="GR186" s="29"/>
      <c r="GS186" s="29"/>
      <c r="GT186" s="29"/>
      <c r="GU186" s="29"/>
      <c r="GV186" s="29"/>
      <c r="GW186" s="29"/>
      <c r="GX186" s="29"/>
      <c r="GY186" s="29"/>
      <c r="GZ186" s="29"/>
      <c r="HA186" s="29"/>
      <c r="HB186" s="29"/>
      <c r="HC186" s="29"/>
      <c r="HD186" s="29"/>
      <c r="HE186" s="29"/>
      <c r="HF186" s="29"/>
      <c r="HG186" s="29"/>
      <c r="HH186" s="29"/>
      <c r="HI186" s="29"/>
      <c r="HJ186" s="29"/>
      <c r="HK186" s="29"/>
      <c r="HL186" s="29"/>
      <c r="HM186" s="29"/>
      <c r="HN186" s="29"/>
      <c r="HO186" s="29"/>
      <c r="HP186" s="29"/>
      <c r="HQ186" s="29"/>
      <c r="HR186" s="29"/>
      <c r="HS186" s="29"/>
      <c r="HT186" s="29"/>
      <c r="HU186" s="29"/>
      <c r="HV186" s="29"/>
      <c r="HW186" s="29"/>
      <c r="HX186" s="29"/>
      <c r="HY186" s="29"/>
      <c r="HZ186" s="29"/>
      <c r="IA186" s="29"/>
      <c r="IB186" s="29"/>
      <c r="IC186" s="29"/>
      <c r="ID186" s="29"/>
      <c r="IE186" s="29"/>
      <c r="IF186" s="29"/>
      <c r="IG186" s="29"/>
      <c r="IH186" s="29"/>
      <c r="II186" s="29"/>
      <c r="IJ186" s="29"/>
      <c r="IK186" s="29"/>
      <c r="IL186" s="29"/>
      <c r="IM186" s="29"/>
      <c r="IN186" s="29"/>
      <c r="IO186" s="29"/>
      <c r="IP186" s="29"/>
      <c r="IQ186" s="29"/>
      <c r="IR186" s="29"/>
      <c r="IS186" s="29"/>
      <c r="IT186" s="29"/>
      <c r="IU186" s="29"/>
      <c r="IV186" s="29"/>
      <c r="IW186" s="29"/>
      <c r="IX186" s="29"/>
      <c r="IY186" s="29"/>
      <c r="IZ186" s="29"/>
      <c r="JA186" s="29"/>
      <c r="JB186" s="29"/>
      <c r="JC186" s="29"/>
      <c r="JD186" s="29"/>
      <c r="JE186" s="29"/>
      <c r="JF186" s="29"/>
      <c r="JG186" s="29"/>
      <c r="JH186" s="29"/>
      <c r="JI186" s="29"/>
      <c r="JJ186" s="29"/>
      <c r="JK186" s="29"/>
      <c r="JL186" s="29"/>
      <c r="JM186" s="29"/>
      <c r="JN186" s="29"/>
      <c r="JO186" s="29"/>
      <c r="JP186" s="29"/>
      <c r="JQ186" s="29"/>
      <c r="JR186" s="29"/>
      <c r="JS186" s="29"/>
      <c r="JT186" s="29"/>
      <c r="JU186" s="29"/>
      <c r="JV186" s="29"/>
      <c r="JW186" s="29"/>
      <c r="JX186" s="29"/>
      <c r="JY186" s="29"/>
      <c r="JZ186" s="29"/>
      <c r="KA186" s="29"/>
      <c r="KB186" s="29"/>
      <c r="KC186" s="29"/>
      <c r="KD186" s="29"/>
      <c r="KE186" s="29"/>
      <c r="KF186" s="29"/>
      <c r="KG186" s="29"/>
      <c r="KH186" s="29"/>
      <c r="KI186" s="29"/>
      <c r="KJ186" s="29"/>
      <c r="KK186" s="29"/>
      <c r="KL186" s="29"/>
      <c r="KM186" s="29"/>
      <c r="KN186" s="29"/>
      <c r="KO186" s="29"/>
      <c r="KP186" s="29"/>
      <c r="KQ186" s="29"/>
      <c r="KR186" s="29"/>
      <c r="KS186" s="29"/>
      <c r="KT186" s="29"/>
      <c r="KU186" s="29"/>
      <c r="KV186" s="29"/>
      <c r="KW186" s="29"/>
      <c r="KX186" s="29"/>
      <c r="KY186" s="29"/>
      <c r="KZ186" s="29"/>
      <c r="LA186" s="29"/>
      <c r="LB186" s="29"/>
      <c r="LC186" s="29"/>
      <c r="LD186" s="29"/>
      <c r="LE186" s="29"/>
      <c r="LF186" s="29"/>
      <c r="LG186" s="29"/>
      <c r="LH186" s="29"/>
      <c r="LI186" s="29"/>
      <c r="LJ186" s="29"/>
      <c r="LK186" s="29"/>
      <c r="LL186" s="29"/>
      <c r="LM186" s="29"/>
      <c r="LN186" s="29"/>
      <c r="LO186" s="29"/>
      <c r="LP186" s="29"/>
      <c r="LQ186" s="29"/>
      <c r="LR186" s="29"/>
      <c r="LS186" s="29"/>
      <c r="LT186" s="29"/>
      <c r="LU186" s="29"/>
      <c r="LV186" s="29"/>
      <c r="LW186" s="29"/>
      <c r="LX186" s="29"/>
      <c r="LY186" s="29"/>
      <c r="LZ186" s="29"/>
      <c r="MA186" s="29"/>
      <c r="MB186" s="29"/>
      <c r="MC186" s="29"/>
      <c r="MD186" s="29"/>
      <c r="ME186" s="29"/>
      <c r="MF186" s="29"/>
      <c r="MG186" s="29"/>
      <c r="MH186" s="29"/>
      <c r="MI186" s="29"/>
      <c r="MJ186" s="29"/>
      <c r="MK186" s="29"/>
      <c r="ML186" s="29"/>
      <c r="MM186" s="29"/>
      <c r="MN186" s="29"/>
      <c r="MO186" s="29"/>
      <c r="MP186" s="29"/>
      <c r="MQ186" s="29"/>
      <c r="MR186" s="29"/>
      <c r="MS186" s="29"/>
      <c r="MT186" s="29"/>
      <c r="MU186" s="29"/>
      <c r="MV186" s="29"/>
      <c r="MW186" s="29"/>
      <c r="MX186" s="29"/>
      <c r="MY186" s="29"/>
      <c r="MZ186" s="29"/>
      <c r="NA186" s="29"/>
      <c r="NB186" s="29"/>
      <c r="NC186" s="29"/>
      <c r="ND186" s="29"/>
      <c r="NE186" s="29"/>
      <c r="NF186" s="29"/>
      <c r="NG186" s="29"/>
      <c r="NH186" s="29"/>
      <c r="NI186" s="29"/>
      <c r="NJ186" s="29"/>
      <c r="NK186" s="29"/>
      <c r="NL186" s="29"/>
      <c r="NM186" s="29"/>
      <c r="NN186" s="29"/>
      <c r="NO186" s="29"/>
      <c r="NP186" s="29"/>
      <c r="NQ186" s="29"/>
      <c r="NR186" s="29"/>
      <c r="NS186" s="29"/>
      <c r="NT186" s="29"/>
      <c r="NU186" s="29"/>
      <c r="NV186" s="29"/>
      <c r="NW186" s="29"/>
      <c r="NX186" s="29"/>
      <c r="NY186" s="29"/>
      <c r="NZ186" s="29"/>
      <c r="OA186" s="29"/>
      <c r="OB186" s="29"/>
      <c r="OC186" s="29"/>
      <c r="OD186" s="29"/>
      <c r="OE186" s="29"/>
      <c r="OF186" s="29"/>
      <c r="OG186" s="29"/>
      <c r="OH186" s="29"/>
      <c r="OI186" s="29"/>
      <c r="OJ186" s="29"/>
      <c r="OK186" s="29"/>
      <c r="OL186" s="29"/>
      <c r="OM186" s="29"/>
      <c r="ON186" s="29"/>
      <c r="OO186" s="29"/>
      <c r="OP186" s="29"/>
      <c r="OQ186" s="29"/>
      <c r="OR186" s="29"/>
      <c r="OS186" s="29"/>
      <c r="OT186" s="29"/>
      <c r="OU186" s="29"/>
      <c r="OV186" s="29"/>
      <c r="OW186" s="29"/>
      <c r="OX186" s="29"/>
      <c r="OY186" s="29"/>
      <c r="OZ186" s="29"/>
      <c r="PA186" s="29"/>
      <c r="PB186" s="29"/>
      <c r="PC186" s="29"/>
      <c r="PD186" s="29"/>
      <c r="PE186" s="29"/>
      <c r="PF186" s="29"/>
      <c r="PG186" s="29"/>
      <c r="PH186" s="29"/>
      <c r="PI186" s="29"/>
      <c r="PJ186" s="29"/>
      <c r="PK186" s="29"/>
      <c r="PL186" s="29"/>
      <c r="PM186" s="29"/>
      <c r="PN186" s="29"/>
      <c r="PO186" s="29"/>
      <c r="PP186" s="29"/>
      <c r="PQ186" s="29"/>
      <c r="PR186" s="29"/>
      <c r="PS186" s="29"/>
      <c r="PT186" s="29"/>
      <c r="PU186" s="29"/>
      <c r="PV186" s="29"/>
      <c r="PW186" s="29"/>
      <c r="PX186" s="29"/>
      <c r="PY186" s="29"/>
      <c r="PZ186" s="29"/>
      <c r="QA186" s="29"/>
      <c r="QB186" s="29"/>
      <c r="QC186" s="29"/>
      <c r="QD186" s="29"/>
      <c r="QE186" s="29"/>
      <c r="QF186" s="29"/>
      <c r="QG186" s="29"/>
      <c r="QH186" s="29"/>
      <c r="QI186" s="29"/>
      <c r="QJ186" s="29"/>
      <c r="QK186" s="29"/>
      <c r="QL186" s="29"/>
      <c r="QM186" s="29"/>
      <c r="QN186" s="29"/>
      <c r="QO186" s="29"/>
      <c r="QP186" s="29"/>
      <c r="QQ186" s="29"/>
      <c r="QR186" s="29"/>
      <c r="QS186" s="29"/>
      <c r="QT186" s="29"/>
      <c r="QU186" s="29"/>
      <c r="QV186" s="29"/>
      <c r="QW186" s="29"/>
      <c r="QX186" s="29"/>
      <c r="QY186" s="29"/>
      <c r="QZ186" s="29"/>
      <c r="RA186" s="29"/>
      <c r="RB186" s="29"/>
      <c r="RC186" s="29"/>
      <c r="RD186" s="29"/>
      <c r="RE186" s="29"/>
      <c r="RF186" s="29"/>
      <c r="RG186" s="29"/>
      <c r="RH186" s="29"/>
      <c r="RI186" s="29"/>
      <c r="RJ186" s="29"/>
      <c r="RK186" s="29"/>
      <c r="RL186" s="29"/>
    </row>
    <row r="187" spans="1:480" s="30" customFormat="1" ht="72" customHeight="1" x14ac:dyDescent="0.25">
      <c r="A187" s="34" t="s">
        <v>50</v>
      </c>
      <c r="B187" s="34" t="s">
        <v>57</v>
      </c>
      <c r="C187" s="34" t="s">
        <v>19</v>
      </c>
      <c r="D187" s="26" t="s">
        <v>285</v>
      </c>
      <c r="E187" s="26" t="s">
        <v>52</v>
      </c>
      <c r="F187" s="27" t="s">
        <v>18</v>
      </c>
      <c r="G187" s="33">
        <v>0.94</v>
      </c>
      <c r="H187" s="135">
        <v>45604</v>
      </c>
      <c r="I187" s="107">
        <v>0</v>
      </c>
      <c r="J187" s="107">
        <v>0</v>
      </c>
      <c r="K187" s="242">
        <v>19965.28</v>
      </c>
      <c r="L187" s="28">
        <v>0</v>
      </c>
      <c r="M187" s="28">
        <v>0</v>
      </c>
      <c r="N187" s="52"/>
      <c r="O187" s="52"/>
      <c r="P187" s="75"/>
      <c r="Q187" s="158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9"/>
      <c r="BK187" s="29"/>
      <c r="BL187" s="29"/>
      <c r="BM187" s="29"/>
      <c r="BN187" s="29"/>
      <c r="BO187" s="29"/>
      <c r="BP187" s="29"/>
      <c r="BQ187" s="29"/>
      <c r="BR187" s="29"/>
      <c r="BS187" s="29"/>
      <c r="BT187" s="29"/>
      <c r="BU187" s="29"/>
      <c r="BV187" s="29"/>
      <c r="BW187" s="29"/>
      <c r="BX187" s="29"/>
      <c r="BY187" s="29"/>
      <c r="BZ187" s="29"/>
      <c r="CA187" s="29"/>
      <c r="CB187" s="29"/>
      <c r="CC187" s="29"/>
      <c r="CD187" s="29"/>
      <c r="CE187" s="29"/>
      <c r="CF187" s="29"/>
      <c r="CG187" s="29"/>
      <c r="CH187" s="29"/>
      <c r="CI187" s="29"/>
      <c r="CJ187" s="29"/>
      <c r="CK187" s="29"/>
      <c r="CL187" s="29"/>
      <c r="CM187" s="29"/>
      <c r="CN187" s="29"/>
      <c r="CO187" s="29"/>
      <c r="CP187" s="29"/>
      <c r="CQ187" s="29"/>
      <c r="CR187" s="29"/>
      <c r="CS187" s="29"/>
      <c r="CT187" s="29"/>
      <c r="CU187" s="29"/>
      <c r="CV187" s="29"/>
      <c r="CW187" s="29"/>
      <c r="CX187" s="29"/>
      <c r="CY187" s="29"/>
      <c r="CZ187" s="29"/>
      <c r="DA187" s="29"/>
      <c r="DB187" s="29"/>
      <c r="DC187" s="29"/>
      <c r="DD187" s="29"/>
      <c r="DE187" s="29"/>
      <c r="DF187" s="29"/>
      <c r="DG187" s="29"/>
      <c r="DH187" s="29"/>
      <c r="DI187" s="29"/>
      <c r="DJ187" s="29"/>
      <c r="DK187" s="29"/>
      <c r="DL187" s="29"/>
      <c r="DM187" s="29"/>
      <c r="DN187" s="29"/>
      <c r="DO187" s="29"/>
      <c r="DP187" s="29"/>
      <c r="DQ187" s="29"/>
      <c r="DR187" s="29"/>
      <c r="DS187" s="29"/>
      <c r="DT187" s="29"/>
      <c r="DU187" s="29"/>
      <c r="DV187" s="29"/>
      <c r="DW187" s="29"/>
      <c r="DX187" s="29"/>
      <c r="DY187" s="29"/>
      <c r="DZ187" s="29"/>
      <c r="EA187" s="29"/>
      <c r="EB187" s="29"/>
      <c r="EC187" s="29"/>
      <c r="ED187" s="29"/>
      <c r="EE187" s="29"/>
      <c r="EF187" s="29"/>
      <c r="EG187" s="29"/>
      <c r="EH187" s="29"/>
      <c r="EI187" s="29"/>
      <c r="EJ187" s="29"/>
      <c r="EK187" s="29"/>
      <c r="EL187" s="29"/>
      <c r="EM187" s="29"/>
      <c r="EN187" s="29"/>
      <c r="EO187" s="29"/>
      <c r="EP187" s="29"/>
      <c r="EQ187" s="29"/>
      <c r="ER187" s="29"/>
      <c r="ES187" s="29"/>
      <c r="ET187" s="29"/>
      <c r="EU187" s="29"/>
      <c r="EV187" s="29"/>
      <c r="EW187" s="29"/>
      <c r="EX187" s="29"/>
      <c r="EY187" s="29"/>
      <c r="EZ187" s="29"/>
      <c r="FA187" s="29"/>
      <c r="FB187" s="29"/>
      <c r="FC187" s="29"/>
      <c r="FD187" s="29"/>
      <c r="FE187" s="29"/>
      <c r="FF187" s="29"/>
      <c r="FG187" s="29"/>
      <c r="FH187" s="29"/>
      <c r="FI187" s="29"/>
      <c r="FJ187" s="29"/>
      <c r="FK187" s="29"/>
      <c r="FL187" s="29"/>
      <c r="FM187" s="29"/>
      <c r="FN187" s="29"/>
      <c r="FO187" s="29"/>
      <c r="FP187" s="29"/>
      <c r="FQ187" s="29"/>
      <c r="FR187" s="29"/>
      <c r="FS187" s="29"/>
      <c r="FT187" s="29"/>
      <c r="FU187" s="29"/>
      <c r="FV187" s="29"/>
      <c r="FW187" s="29"/>
      <c r="FX187" s="29"/>
      <c r="FY187" s="29"/>
      <c r="FZ187" s="29"/>
      <c r="GA187" s="29"/>
      <c r="GB187" s="29"/>
      <c r="GC187" s="29"/>
      <c r="GD187" s="29"/>
      <c r="GE187" s="29"/>
      <c r="GF187" s="29"/>
      <c r="GG187" s="29"/>
      <c r="GH187" s="29"/>
      <c r="GI187" s="29"/>
      <c r="GJ187" s="29"/>
      <c r="GK187" s="29"/>
      <c r="GL187" s="29"/>
      <c r="GM187" s="29"/>
      <c r="GN187" s="29"/>
      <c r="GO187" s="29"/>
      <c r="GP187" s="29"/>
      <c r="GQ187" s="29"/>
      <c r="GR187" s="29"/>
      <c r="GS187" s="29"/>
      <c r="GT187" s="29"/>
      <c r="GU187" s="29"/>
      <c r="GV187" s="29"/>
      <c r="GW187" s="29"/>
      <c r="GX187" s="29"/>
      <c r="GY187" s="29"/>
      <c r="GZ187" s="29"/>
      <c r="HA187" s="29"/>
      <c r="HB187" s="29"/>
      <c r="HC187" s="29"/>
      <c r="HD187" s="29"/>
      <c r="HE187" s="29"/>
      <c r="HF187" s="29"/>
      <c r="HG187" s="29"/>
      <c r="HH187" s="29"/>
      <c r="HI187" s="29"/>
      <c r="HJ187" s="29"/>
      <c r="HK187" s="29"/>
      <c r="HL187" s="29"/>
      <c r="HM187" s="29"/>
      <c r="HN187" s="29"/>
      <c r="HO187" s="29"/>
      <c r="HP187" s="29"/>
      <c r="HQ187" s="29"/>
      <c r="HR187" s="29"/>
      <c r="HS187" s="29"/>
      <c r="HT187" s="29"/>
      <c r="HU187" s="29"/>
      <c r="HV187" s="29"/>
      <c r="HW187" s="29"/>
      <c r="HX187" s="29"/>
      <c r="HY187" s="29"/>
      <c r="HZ187" s="29"/>
      <c r="IA187" s="29"/>
      <c r="IB187" s="29"/>
      <c r="IC187" s="29"/>
      <c r="ID187" s="29"/>
      <c r="IE187" s="29"/>
      <c r="IF187" s="29"/>
      <c r="IG187" s="29"/>
      <c r="IH187" s="29"/>
      <c r="II187" s="29"/>
      <c r="IJ187" s="29"/>
      <c r="IK187" s="29"/>
      <c r="IL187" s="29"/>
      <c r="IM187" s="29"/>
      <c r="IN187" s="29"/>
      <c r="IO187" s="29"/>
      <c r="IP187" s="29"/>
      <c r="IQ187" s="29"/>
      <c r="IR187" s="29"/>
      <c r="IS187" s="29"/>
      <c r="IT187" s="29"/>
      <c r="IU187" s="29"/>
      <c r="IV187" s="29"/>
      <c r="IW187" s="29"/>
      <c r="IX187" s="29"/>
      <c r="IY187" s="29"/>
      <c r="IZ187" s="29"/>
      <c r="JA187" s="29"/>
      <c r="JB187" s="29"/>
      <c r="JC187" s="29"/>
      <c r="JD187" s="29"/>
      <c r="JE187" s="29"/>
      <c r="JF187" s="29"/>
      <c r="JG187" s="29"/>
      <c r="JH187" s="29"/>
      <c r="JI187" s="29"/>
      <c r="JJ187" s="29"/>
      <c r="JK187" s="29"/>
      <c r="JL187" s="29"/>
      <c r="JM187" s="29"/>
      <c r="JN187" s="29"/>
      <c r="JO187" s="29"/>
      <c r="JP187" s="29"/>
      <c r="JQ187" s="29"/>
      <c r="JR187" s="29"/>
      <c r="JS187" s="29"/>
      <c r="JT187" s="29"/>
      <c r="JU187" s="29"/>
      <c r="JV187" s="29"/>
      <c r="JW187" s="29"/>
      <c r="JX187" s="29"/>
      <c r="JY187" s="29"/>
      <c r="JZ187" s="29"/>
      <c r="KA187" s="29"/>
      <c r="KB187" s="29"/>
      <c r="KC187" s="29"/>
      <c r="KD187" s="29"/>
      <c r="KE187" s="29"/>
      <c r="KF187" s="29"/>
      <c r="KG187" s="29"/>
      <c r="KH187" s="29"/>
      <c r="KI187" s="29"/>
      <c r="KJ187" s="29"/>
      <c r="KK187" s="29"/>
      <c r="KL187" s="29"/>
      <c r="KM187" s="29"/>
      <c r="KN187" s="29"/>
      <c r="KO187" s="29"/>
      <c r="KP187" s="29"/>
      <c r="KQ187" s="29"/>
      <c r="KR187" s="29"/>
      <c r="KS187" s="29"/>
      <c r="KT187" s="29"/>
      <c r="KU187" s="29"/>
      <c r="KV187" s="29"/>
      <c r="KW187" s="29"/>
      <c r="KX187" s="29"/>
      <c r="KY187" s="29"/>
      <c r="KZ187" s="29"/>
      <c r="LA187" s="29"/>
      <c r="LB187" s="29"/>
      <c r="LC187" s="29"/>
      <c r="LD187" s="29"/>
      <c r="LE187" s="29"/>
      <c r="LF187" s="29"/>
      <c r="LG187" s="29"/>
      <c r="LH187" s="29"/>
      <c r="LI187" s="29"/>
      <c r="LJ187" s="29"/>
      <c r="LK187" s="29"/>
      <c r="LL187" s="29"/>
      <c r="LM187" s="29"/>
      <c r="LN187" s="29"/>
      <c r="LO187" s="29"/>
      <c r="LP187" s="29"/>
      <c r="LQ187" s="29"/>
      <c r="LR187" s="29"/>
      <c r="LS187" s="29"/>
      <c r="LT187" s="29"/>
      <c r="LU187" s="29"/>
      <c r="LV187" s="29"/>
      <c r="LW187" s="29"/>
      <c r="LX187" s="29"/>
      <c r="LY187" s="29"/>
      <c r="LZ187" s="29"/>
      <c r="MA187" s="29"/>
      <c r="MB187" s="29"/>
      <c r="MC187" s="29"/>
      <c r="MD187" s="29"/>
      <c r="ME187" s="29"/>
      <c r="MF187" s="29"/>
      <c r="MG187" s="29"/>
      <c r="MH187" s="29"/>
      <c r="MI187" s="29"/>
      <c r="MJ187" s="29"/>
      <c r="MK187" s="29"/>
      <c r="ML187" s="29"/>
      <c r="MM187" s="29"/>
      <c r="MN187" s="29"/>
      <c r="MO187" s="29"/>
      <c r="MP187" s="29"/>
      <c r="MQ187" s="29"/>
      <c r="MR187" s="29"/>
      <c r="MS187" s="29"/>
      <c r="MT187" s="29"/>
      <c r="MU187" s="29"/>
      <c r="MV187" s="29"/>
      <c r="MW187" s="29"/>
      <c r="MX187" s="29"/>
      <c r="MY187" s="29"/>
      <c r="MZ187" s="29"/>
      <c r="NA187" s="29"/>
      <c r="NB187" s="29"/>
      <c r="NC187" s="29"/>
      <c r="ND187" s="29"/>
      <c r="NE187" s="29"/>
      <c r="NF187" s="29"/>
      <c r="NG187" s="29"/>
      <c r="NH187" s="29"/>
      <c r="NI187" s="29"/>
      <c r="NJ187" s="29"/>
      <c r="NK187" s="29"/>
      <c r="NL187" s="29"/>
      <c r="NM187" s="29"/>
      <c r="NN187" s="29"/>
      <c r="NO187" s="29"/>
      <c r="NP187" s="29"/>
      <c r="NQ187" s="29"/>
      <c r="NR187" s="29"/>
      <c r="NS187" s="29"/>
      <c r="NT187" s="29"/>
      <c r="NU187" s="29"/>
      <c r="NV187" s="29"/>
      <c r="NW187" s="29"/>
      <c r="NX187" s="29"/>
      <c r="NY187" s="29"/>
      <c r="NZ187" s="29"/>
      <c r="OA187" s="29"/>
      <c r="OB187" s="29"/>
      <c r="OC187" s="29"/>
      <c r="OD187" s="29"/>
      <c r="OE187" s="29"/>
      <c r="OF187" s="29"/>
      <c r="OG187" s="29"/>
      <c r="OH187" s="29"/>
      <c r="OI187" s="29"/>
      <c r="OJ187" s="29"/>
      <c r="OK187" s="29"/>
      <c r="OL187" s="29"/>
      <c r="OM187" s="29"/>
      <c r="ON187" s="29"/>
      <c r="OO187" s="29"/>
      <c r="OP187" s="29"/>
      <c r="OQ187" s="29"/>
      <c r="OR187" s="29"/>
      <c r="OS187" s="29"/>
      <c r="OT187" s="29"/>
      <c r="OU187" s="29"/>
      <c r="OV187" s="29"/>
      <c r="OW187" s="29"/>
      <c r="OX187" s="29"/>
      <c r="OY187" s="29"/>
      <c r="OZ187" s="29"/>
      <c r="PA187" s="29"/>
      <c r="PB187" s="29"/>
      <c r="PC187" s="29"/>
      <c r="PD187" s="29"/>
      <c r="PE187" s="29"/>
      <c r="PF187" s="29"/>
      <c r="PG187" s="29"/>
      <c r="PH187" s="29"/>
      <c r="PI187" s="29"/>
      <c r="PJ187" s="29"/>
      <c r="PK187" s="29"/>
      <c r="PL187" s="29"/>
      <c r="PM187" s="29"/>
      <c r="PN187" s="29"/>
      <c r="PO187" s="29"/>
      <c r="PP187" s="29"/>
      <c r="PQ187" s="29"/>
      <c r="PR187" s="29"/>
      <c r="PS187" s="29"/>
      <c r="PT187" s="29"/>
      <c r="PU187" s="29"/>
      <c r="PV187" s="29"/>
      <c r="PW187" s="29"/>
      <c r="PX187" s="29"/>
      <c r="PY187" s="29"/>
      <c r="PZ187" s="29"/>
      <c r="QA187" s="29"/>
      <c r="QB187" s="29"/>
      <c r="QC187" s="29"/>
      <c r="QD187" s="29"/>
      <c r="QE187" s="29"/>
      <c r="QF187" s="29"/>
      <c r="QG187" s="29"/>
      <c r="QH187" s="29"/>
      <c r="QI187" s="29"/>
      <c r="QJ187" s="29"/>
      <c r="QK187" s="29"/>
      <c r="QL187" s="29"/>
      <c r="QM187" s="29"/>
      <c r="QN187" s="29"/>
      <c r="QO187" s="29"/>
      <c r="QP187" s="29"/>
      <c r="QQ187" s="29"/>
      <c r="QR187" s="29"/>
      <c r="QS187" s="29"/>
      <c r="QT187" s="29"/>
      <c r="QU187" s="29"/>
      <c r="QV187" s="29"/>
      <c r="QW187" s="29"/>
      <c r="QX187" s="29"/>
      <c r="QY187" s="29"/>
      <c r="QZ187" s="29"/>
      <c r="RA187" s="29"/>
      <c r="RB187" s="29"/>
      <c r="RC187" s="29"/>
      <c r="RD187" s="29"/>
      <c r="RE187" s="29"/>
      <c r="RF187" s="29"/>
      <c r="RG187" s="29"/>
      <c r="RH187" s="29"/>
      <c r="RI187" s="29"/>
      <c r="RJ187" s="29"/>
      <c r="RK187" s="29"/>
      <c r="RL187" s="29"/>
    </row>
    <row r="188" spans="1:480" s="30" customFormat="1" ht="72" customHeight="1" x14ac:dyDescent="0.25">
      <c r="A188" s="34" t="s">
        <v>50</v>
      </c>
      <c r="B188" s="34" t="s">
        <v>57</v>
      </c>
      <c r="C188" s="34" t="s">
        <v>19</v>
      </c>
      <c r="D188" s="26" t="s">
        <v>283</v>
      </c>
      <c r="E188" s="26" t="s">
        <v>52</v>
      </c>
      <c r="F188" s="27" t="s">
        <v>18</v>
      </c>
      <c r="G188" s="33">
        <v>0.88</v>
      </c>
      <c r="H188" s="135">
        <v>45604</v>
      </c>
      <c r="I188" s="107">
        <v>0</v>
      </c>
      <c r="J188" s="107">
        <v>0</v>
      </c>
      <c r="K188" s="242">
        <v>10733.34</v>
      </c>
      <c r="L188" s="28">
        <v>0</v>
      </c>
      <c r="M188" s="28">
        <v>0</v>
      </c>
      <c r="N188" s="52"/>
      <c r="O188" s="52"/>
      <c r="P188" s="75"/>
      <c r="Q188" s="158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29"/>
      <c r="BI188" s="29"/>
      <c r="BJ188" s="29"/>
      <c r="BK188" s="29"/>
      <c r="BL188" s="29"/>
      <c r="BM188" s="29"/>
      <c r="BN188" s="29"/>
      <c r="BO188" s="29"/>
      <c r="BP188" s="29"/>
      <c r="BQ188" s="29"/>
      <c r="BR188" s="29"/>
      <c r="BS188" s="29"/>
      <c r="BT188" s="29"/>
      <c r="BU188" s="29"/>
      <c r="BV188" s="29"/>
      <c r="BW188" s="29"/>
      <c r="BX188" s="29"/>
      <c r="BY188" s="29"/>
      <c r="BZ188" s="29"/>
      <c r="CA188" s="29"/>
      <c r="CB188" s="29"/>
      <c r="CC188" s="29"/>
      <c r="CD188" s="29"/>
      <c r="CE188" s="29"/>
      <c r="CF188" s="29"/>
      <c r="CG188" s="29"/>
      <c r="CH188" s="29"/>
      <c r="CI188" s="29"/>
      <c r="CJ188" s="29"/>
      <c r="CK188" s="29"/>
      <c r="CL188" s="29"/>
      <c r="CM188" s="29"/>
      <c r="CN188" s="29"/>
      <c r="CO188" s="29"/>
      <c r="CP188" s="29"/>
      <c r="CQ188" s="29"/>
      <c r="CR188" s="29"/>
      <c r="CS188" s="29"/>
      <c r="CT188" s="29"/>
      <c r="CU188" s="29"/>
      <c r="CV188" s="29"/>
      <c r="CW188" s="29"/>
      <c r="CX188" s="29"/>
      <c r="CY188" s="29"/>
      <c r="CZ188" s="29"/>
      <c r="DA188" s="29"/>
      <c r="DB188" s="29"/>
      <c r="DC188" s="29"/>
      <c r="DD188" s="29"/>
      <c r="DE188" s="29"/>
      <c r="DF188" s="29"/>
      <c r="DG188" s="29"/>
      <c r="DH188" s="29"/>
      <c r="DI188" s="29"/>
      <c r="DJ188" s="29"/>
      <c r="DK188" s="29"/>
      <c r="DL188" s="29"/>
      <c r="DM188" s="29"/>
      <c r="DN188" s="29"/>
      <c r="DO188" s="29"/>
      <c r="DP188" s="29"/>
      <c r="DQ188" s="29"/>
      <c r="DR188" s="29"/>
      <c r="DS188" s="29"/>
      <c r="DT188" s="29"/>
      <c r="DU188" s="29"/>
      <c r="DV188" s="29"/>
      <c r="DW188" s="29"/>
      <c r="DX188" s="29"/>
      <c r="DY188" s="29"/>
      <c r="DZ188" s="29"/>
      <c r="EA188" s="29"/>
      <c r="EB188" s="29"/>
      <c r="EC188" s="29"/>
      <c r="ED188" s="29"/>
      <c r="EE188" s="29"/>
      <c r="EF188" s="29"/>
      <c r="EG188" s="29"/>
      <c r="EH188" s="29"/>
      <c r="EI188" s="29"/>
      <c r="EJ188" s="29"/>
      <c r="EK188" s="29"/>
      <c r="EL188" s="29"/>
      <c r="EM188" s="29"/>
      <c r="EN188" s="29"/>
      <c r="EO188" s="29"/>
      <c r="EP188" s="29"/>
      <c r="EQ188" s="29"/>
      <c r="ER188" s="29"/>
      <c r="ES188" s="29"/>
      <c r="ET188" s="29"/>
      <c r="EU188" s="29"/>
      <c r="EV188" s="29"/>
      <c r="EW188" s="29"/>
      <c r="EX188" s="29"/>
      <c r="EY188" s="29"/>
      <c r="EZ188" s="29"/>
      <c r="FA188" s="29"/>
      <c r="FB188" s="29"/>
      <c r="FC188" s="29"/>
      <c r="FD188" s="29"/>
      <c r="FE188" s="29"/>
      <c r="FF188" s="29"/>
      <c r="FG188" s="29"/>
      <c r="FH188" s="29"/>
      <c r="FI188" s="29"/>
      <c r="FJ188" s="29"/>
      <c r="FK188" s="29"/>
      <c r="FL188" s="29"/>
      <c r="FM188" s="29"/>
      <c r="FN188" s="29"/>
      <c r="FO188" s="29"/>
      <c r="FP188" s="29"/>
      <c r="FQ188" s="29"/>
      <c r="FR188" s="29"/>
      <c r="FS188" s="29"/>
      <c r="FT188" s="29"/>
      <c r="FU188" s="29"/>
      <c r="FV188" s="29"/>
      <c r="FW188" s="29"/>
      <c r="FX188" s="29"/>
      <c r="FY188" s="29"/>
      <c r="FZ188" s="29"/>
      <c r="GA188" s="29"/>
      <c r="GB188" s="29"/>
      <c r="GC188" s="29"/>
      <c r="GD188" s="29"/>
      <c r="GE188" s="29"/>
      <c r="GF188" s="29"/>
      <c r="GG188" s="29"/>
      <c r="GH188" s="29"/>
      <c r="GI188" s="29"/>
      <c r="GJ188" s="29"/>
      <c r="GK188" s="29"/>
      <c r="GL188" s="29"/>
      <c r="GM188" s="29"/>
      <c r="GN188" s="29"/>
      <c r="GO188" s="29"/>
      <c r="GP188" s="29"/>
      <c r="GQ188" s="29"/>
      <c r="GR188" s="29"/>
      <c r="GS188" s="29"/>
      <c r="GT188" s="29"/>
      <c r="GU188" s="29"/>
      <c r="GV188" s="29"/>
      <c r="GW188" s="29"/>
      <c r="GX188" s="29"/>
      <c r="GY188" s="29"/>
      <c r="GZ188" s="29"/>
      <c r="HA188" s="29"/>
      <c r="HB188" s="29"/>
      <c r="HC188" s="29"/>
      <c r="HD188" s="29"/>
      <c r="HE188" s="29"/>
      <c r="HF188" s="29"/>
      <c r="HG188" s="29"/>
      <c r="HH188" s="29"/>
      <c r="HI188" s="29"/>
      <c r="HJ188" s="29"/>
      <c r="HK188" s="29"/>
      <c r="HL188" s="29"/>
      <c r="HM188" s="29"/>
      <c r="HN188" s="29"/>
      <c r="HO188" s="29"/>
      <c r="HP188" s="29"/>
      <c r="HQ188" s="29"/>
      <c r="HR188" s="29"/>
      <c r="HS188" s="29"/>
      <c r="HT188" s="29"/>
      <c r="HU188" s="29"/>
      <c r="HV188" s="29"/>
      <c r="HW188" s="29"/>
      <c r="HX188" s="29"/>
      <c r="HY188" s="29"/>
      <c r="HZ188" s="29"/>
      <c r="IA188" s="29"/>
      <c r="IB188" s="29"/>
      <c r="IC188" s="29"/>
      <c r="ID188" s="29"/>
      <c r="IE188" s="29"/>
      <c r="IF188" s="29"/>
      <c r="IG188" s="29"/>
      <c r="IH188" s="29"/>
      <c r="II188" s="29"/>
      <c r="IJ188" s="29"/>
      <c r="IK188" s="29"/>
      <c r="IL188" s="29"/>
      <c r="IM188" s="29"/>
      <c r="IN188" s="29"/>
      <c r="IO188" s="29"/>
      <c r="IP188" s="29"/>
      <c r="IQ188" s="29"/>
      <c r="IR188" s="29"/>
      <c r="IS188" s="29"/>
      <c r="IT188" s="29"/>
      <c r="IU188" s="29"/>
      <c r="IV188" s="29"/>
      <c r="IW188" s="29"/>
      <c r="IX188" s="29"/>
      <c r="IY188" s="29"/>
      <c r="IZ188" s="29"/>
      <c r="JA188" s="29"/>
      <c r="JB188" s="29"/>
      <c r="JC188" s="29"/>
      <c r="JD188" s="29"/>
      <c r="JE188" s="29"/>
      <c r="JF188" s="29"/>
      <c r="JG188" s="29"/>
      <c r="JH188" s="29"/>
      <c r="JI188" s="29"/>
      <c r="JJ188" s="29"/>
      <c r="JK188" s="29"/>
      <c r="JL188" s="29"/>
      <c r="JM188" s="29"/>
      <c r="JN188" s="29"/>
      <c r="JO188" s="29"/>
      <c r="JP188" s="29"/>
      <c r="JQ188" s="29"/>
      <c r="JR188" s="29"/>
      <c r="JS188" s="29"/>
      <c r="JT188" s="29"/>
      <c r="JU188" s="29"/>
      <c r="JV188" s="29"/>
      <c r="JW188" s="29"/>
      <c r="JX188" s="29"/>
      <c r="JY188" s="29"/>
      <c r="JZ188" s="29"/>
      <c r="KA188" s="29"/>
      <c r="KB188" s="29"/>
      <c r="KC188" s="29"/>
      <c r="KD188" s="29"/>
      <c r="KE188" s="29"/>
      <c r="KF188" s="29"/>
      <c r="KG188" s="29"/>
      <c r="KH188" s="29"/>
      <c r="KI188" s="29"/>
      <c r="KJ188" s="29"/>
      <c r="KK188" s="29"/>
      <c r="KL188" s="29"/>
      <c r="KM188" s="29"/>
      <c r="KN188" s="29"/>
      <c r="KO188" s="29"/>
      <c r="KP188" s="29"/>
      <c r="KQ188" s="29"/>
      <c r="KR188" s="29"/>
      <c r="KS188" s="29"/>
      <c r="KT188" s="29"/>
      <c r="KU188" s="29"/>
      <c r="KV188" s="29"/>
      <c r="KW188" s="29"/>
      <c r="KX188" s="29"/>
      <c r="KY188" s="29"/>
      <c r="KZ188" s="29"/>
      <c r="LA188" s="29"/>
      <c r="LB188" s="29"/>
      <c r="LC188" s="29"/>
      <c r="LD188" s="29"/>
      <c r="LE188" s="29"/>
      <c r="LF188" s="29"/>
      <c r="LG188" s="29"/>
      <c r="LH188" s="29"/>
      <c r="LI188" s="29"/>
      <c r="LJ188" s="29"/>
      <c r="LK188" s="29"/>
      <c r="LL188" s="29"/>
      <c r="LM188" s="29"/>
      <c r="LN188" s="29"/>
      <c r="LO188" s="29"/>
      <c r="LP188" s="29"/>
      <c r="LQ188" s="29"/>
      <c r="LR188" s="29"/>
      <c r="LS188" s="29"/>
      <c r="LT188" s="29"/>
      <c r="LU188" s="29"/>
      <c r="LV188" s="29"/>
      <c r="LW188" s="29"/>
      <c r="LX188" s="29"/>
      <c r="LY188" s="29"/>
      <c r="LZ188" s="29"/>
      <c r="MA188" s="29"/>
      <c r="MB188" s="29"/>
      <c r="MC188" s="29"/>
      <c r="MD188" s="29"/>
      <c r="ME188" s="29"/>
      <c r="MF188" s="29"/>
      <c r="MG188" s="29"/>
      <c r="MH188" s="29"/>
      <c r="MI188" s="29"/>
      <c r="MJ188" s="29"/>
      <c r="MK188" s="29"/>
      <c r="ML188" s="29"/>
      <c r="MM188" s="29"/>
      <c r="MN188" s="29"/>
      <c r="MO188" s="29"/>
      <c r="MP188" s="29"/>
      <c r="MQ188" s="29"/>
      <c r="MR188" s="29"/>
      <c r="MS188" s="29"/>
      <c r="MT188" s="29"/>
      <c r="MU188" s="29"/>
      <c r="MV188" s="29"/>
      <c r="MW188" s="29"/>
      <c r="MX188" s="29"/>
      <c r="MY188" s="29"/>
      <c r="MZ188" s="29"/>
      <c r="NA188" s="29"/>
      <c r="NB188" s="29"/>
      <c r="NC188" s="29"/>
      <c r="ND188" s="29"/>
      <c r="NE188" s="29"/>
      <c r="NF188" s="29"/>
      <c r="NG188" s="29"/>
      <c r="NH188" s="29"/>
      <c r="NI188" s="29"/>
      <c r="NJ188" s="29"/>
      <c r="NK188" s="29"/>
      <c r="NL188" s="29"/>
      <c r="NM188" s="29"/>
      <c r="NN188" s="29"/>
      <c r="NO188" s="29"/>
      <c r="NP188" s="29"/>
      <c r="NQ188" s="29"/>
      <c r="NR188" s="29"/>
      <c r="NS188" s="29"/>
      <c r="NT188" s="29"/>
      <c r="NU188" s="29"/>
      <c r="NV188" s="29"/>
      <c r="NW188" s="29"/>
      <c r="NX188" s="29"/>
      <c r="NY188" s="29"/>
      <c r="NZ188" s="29"/>
      <c r="OA188" s="29"/>
      <c r="OB188" s="29"/>
      <c r="OC188" s="29"/>
      <c r="OD188" s="29"/>
      <c r="OE188" s="29"/>
      <c r="OF188" s="29"/>
      <c r="OG188" s="29"/>
      <c r="OH188" s="29"/>
      <c r="OI188" s="29"/>
      <c r="OJ188" s="29"/>
      <c r="OK188" s="29"/>
      <c r="OL188" s="29"/>
      <c r="OM188" s="29"/>
      <c r="ON188" s="29"/>
      <c r="OO188" s="29"/>
      <c r="OP188" s="29"/>
      <c r="OQ188" s="29"/>
      <c r="OR188" s="29"/>
      <c r="OS188" s="29"/>
      <c r="OT188" s="29"/>
      <c r="OU188" s="29"/>
      <c r="OV188" s="29"/>
      <c r="OW188" s="29"/>
      <c r="OX188" s="29"/>
      <c r="OY188" s="29"/>
      <c r="OZ188" s="29"/>
      <c r="PA188" s="29"/>
      <c r="PB188" s="29"/>
      <c r="PC188" s="29"/>
      <c r="PD188" s="29"/>
      <c r="PE188" s="29"/>
      <c r="PF188" s="29"/>
      <c r="PG188" s="29"/>
      <c r="PH188" s="29"/>
      <c r="PI188" s="29"/>
      <c r="PJ188" s="29"/>
      <c r="PK188" s="29"/>
      <c r="PL188" s="29"/>
      <c r="PM188" s="29"/>
      <c r="PN188" s="29"/>
      <c r="PO188" s="29"/>
      <c r="PP188" s="29"/>
      <c r="PQ188" s="29"/>
      <c r="PR188" s="29"/>
      <c r="PS188" s="29"/>
      <c r="PT188" s="29"/>
      <c r="PU188" s="29"/>
      <c r="PV188" s="29"/>
      <c r="PW188" s="29"/>
      <c r="PX188" s="29"/>
      <c r="PY188" s="29"/>
      <c r="PZ188" s="29"/>
      <c r="QA188" s="29"/>
      <c r="QB188" s="29"/>
      <c r="QC188" s="29"/>
      <c r="QD188" s="29"/>
      <c r="QE188" s="29"/>
      <c r="QF188" s="29"/>
      <c r="QG188" s="29"/>
      <c r="QH188" s="29"/>
      <c r="QI188" s="29"/>
      <c r="QJ188" s="29"/>
      <c r="QK188" s="29"/>
      <c r="QL188" s="29"/>
      <c r="QM188" s="29"/>
      <c r="QN188" s="29"/>
      <c r="QO188" s="29"/>
      <c r="QP188" s="29"/>
      <c r="QQ188" s="29"/>
      <c r="QR188" s="29"/>
      <c r="QS188" s="29"/>
      <c r="QT188" s="29"/>
      <c r="QU188" s="29"/>
      <c r="QV188" s="29"/>
      <c r="QW188" s="29"/>
      <c r="QX188" s="29"/>
      <c r="QY188" s="29"/>
      <c r="QZ188" s="29"/>
      <c r="RA188" s="29"/>
      <c r="RB188" s="29"/>
      <c r="RC188" s="29"/>
      <c r="RD188" s="29"/>
      <c r="RE188" s="29"/>
      <c r="RF188" s="29"/>
      <c r="RG188" s="29"/>
      <c r="RH188" s="29"/>
      <c r="RI188" s="29"/>
      <c r="RJ188" s="29"/>
      <c r="RK188" s="29"/>
      <c r="RL188" s="29"/>
    </row>
    <row r="189" spans="1:480" s="30" customFormat="1" ht="72" customHeight="1" x14ac:dyDescent="0.25">
      <c r="A189" s="34" t="s">
        <v>50</v>
      </c>
      <c r="B189" s="34" t="s">
        <v>57</v>
      </c>
      <c r="C189" s="34" t="s">
        <v>19</v>
      </c>
      <c r="D189" s="26" t="s">
        <v>284</v>
      </c>
      <c r="E189" s="26" t="s">
        <v>52</v>
      </c>
      <c r="F189" s="27" t="s">
        <v>18</v>
      </c>
      <c r="G189" s="33">
        <v>0.75</v>
      </c>
      <c r="H189" s="135">
        <v>45605</v>
      </c>
      <c r="I189" s="107">
        <v>0</v>
      </c>
      <c r="J189" s="107">
        <v>0</v>
      </c>
      <c r="K189" s="242">
        <v>15766.17</v>
      </c>
      <c r="L189" s="28">
        <v>0</v>
      </c>
      <c r="M189" s="28">
        <v>0</v>
      </c>
      <c r="N189" s="52"/>
      <c r="O189" s="52"/>
      <c r="P189" s="75"/>
      <c r="Q189" s="158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9"/>
      <c r="AX189" s="29"/>
      <c r="AY189" s="29"/>
      <c r="AZ189" s="29"/>
      <c r="BA189" s="29"/>
      <c r="BB189" s="29"/>
      <c r="BC189" s="29"/>
      <c r="BD189" s="29"/>
      <c r="BE189" s="29"/>
      <c r="BF189" s="29"/>
      <c r="BG189" s="29"/>
      <c r="BH189" s="29"/>
      <c r="BI189" s="29"/>
      <c r="BJ189" s="29"/>
      <c r="BK189" s="29"/>
      <c r="BL189" s="29"/>
      <c r="BM189" s="29"/>
      <c r="BN189" s="29"/>
      <c r="BO189" s="29"/>
      <c r="BP189" s="29"/>
      <c r="BQ189" s="29"/>
      <c r="BR189" s="29"/>
      <c r="BS189" s="29"/>
      <c r="BT189" s="29"/>
      <c r="BU189" s="29"/>
      <c r="BV189" s="29"/>
      <c r="BW189" s="29"/>
      <c r="BX189" s="29"/>
      <c r="BY189" s="29"/>
      <c r="BZ189" s="29"/>
      <c r="CA189" s="29"/>
      <c r="CB189" s="29"/>
      <c r="CC189" s="29"/>
      <c r="CD189" s="29"/>
      <c r="CE189" s="29"/>
      <c r="CF189" s="29"/>
      <c r="CG189" s="29"/>
      <c r="CH189" s="29"/>
      <c r="CI189" s="29"/>
      <c r="CJ189" s="29"/>
      <c r="CK189" s="29"/>
      <c r="CL189" s="29"/>
      <c r="CM189" s="29"/>
      <c r="CN189" s="29"/>
      <c r="CO189" s="29"/>
      <c r="CP189" s="29"/>
      <c r="CQ189" s="29"/>
      <c r="CR189" s="29"/>
      <c r="CS189" s="29"/>
      <c r="CT189" s="29"/>
      <c r="CU189" s="29"/>
      <c r="CV189" s="29"/>
      <c r="CW189" s="29"/>
      <c r="CX189" s="29"/>
      <c r="CY189" s="29"/>
      <c r="CZ189" s="29"/>
      <c r="DA189" s="29"/>
      <c r="DB189" s="29"/>
      <c r="DC189" s="29"/>
      <c r="DD189" s="29"/>
      <c r="DE189" s="29"/>
      <c r="DF189" s="29"/>
      <c r="DG189" s="29"/>
      <c r="DH189" s="29"/>
      <c r="DI189" s="29"/>
      <c r="DJ189" s="29"/>
      <c r="DK189" s="29"/>
      <c r="DL189" s="29"/>
      <c r="DM189" s="29"/>
      <c r="DN189" s="29"/>
      <c r="DO189" s="29"/>
      <c r="DP189" s="29"/>
      <c r="DQ189" s="29"/>
      <c r="DR189" s="29"/>
      <c r="DS189" s="29"/>
      <c r="DT189" s="29"/>
      <c r="DU189" s="29"/>
      <c r="DV189" s="29"/>
      <c r="DW189" s="29"/>
      <c r="DX189" s="29"/>
      <c r="DY189" s="29"/>
      <c r="DZ189" s="29"/>
      <c r="EA189" s="29"/>
      <c r="EB189" s="29"/>
      <c r="EC189" s="29"/>
      <c r="ED189" s="29"/>
      <c r="EE189" s="29"/>
      <c r="EF189" s="29"/>
      <c r="EG189" s="29"/>
      <c r="EH189" s="29"/>
      <c r="EI189" s="29"/>
      <c r="EJ189" s="29"/>
      <c r="EK189" s="29"/>
      <c r="EL189" s="29"/>
      <c r="EM189" s="29"/>
      <c r="EN189" s="29"/>
      <c r="EO189" s="29"/>
      <c r="EP189" s="29"/>
      <c r="EQ189" s="29"/>
      <c r="ER189" s="29"/>
      <c r="ES189" s="29"/>
      <c r="ET189" s="29"/>
      <c r="EU189" s="29"/>
      <c r="EV189" s="29"/>
      <c r="EW189" s="29"/>
      <c r="EX189" s="29"/>
      <c r="EY189" s="29"/>
      <c r="EZ189" s="29"/>
      <c r="FA189" s="29"/>
      <c r="FB189" s="29"/>
      <c r="FC189" s="29"/>
      <c r="FD189" s="29"/>
      <c r="FE189" s="29"/>
      <c r="FF189" s="29"/>
      <c r="FG189" s="29"/>
      <c r="FH189" s="29"/>
      <c r="FI189" s="29"/>
      <c r="FJ189" s="29"/>
      <c r="FK189" s="29"/>
      <c r="FL189" s="29"/>
      <c r="FM189" s="29"/>
      <c r="FN189" s="29"/>
      <c r="FO189" s="29"/>
      <c r="FP189" s="29"/>
      <c r="FQ189" s="29"/>
      <c r="FR189" s="29"/>
      <c r="FS189" s="29"/>
      <c r="FT189" s="29"/>
      <c r="FU189" s="29"/>
      <c r="FV189" s="29"/>
      <c r="FW189" s="29"/>
      <c r="FX189" s="29"/>
      <c r="FY189" s="29"/>
      <c r="FZ189" s="29"/>
      <c r="GA189" s="29"/>
      <c r="GB189" s="29"/>
      <c r="GC189" s="29"/>
      <c r="GD189" s="29"/>
      <c r="GE189" s="29"/>
      <c r="GF189" s="29"/>
      <c r="GG189" s="29"/>
      <c r="GH189" s="29"/>
      <c r="GI189" s="29"/>
      <c r="GJ189" s="29"/>
      <c r="GK189" s="29"/>
      <c r="GL189" s="29"/>
      <c r="GM189" s="29"/>
      <c r="GN189" s="29"/>
      <c r="GO189" s="29"/>
      <c r="GP189" s="29"/>
      <c r="GQ189" s="29"/>
      <c r="GR189" s="29"/>
      <c r="GS189" s="29"/>
      <c r="GT189" s="29"/>
      <c r="GU189" s="29"/>
      <c r="GV189" s="29"/>
      <c r="GW189" s="29"/>
      <c r="GX189" s="29"/>
      <c r="GY189" s="29"/>
      <c r="GZ189" s="29"/>
      <c r="HA189" s="29"/>
      <c r="HB189" s="29"/>
      <c r="HC189" s="29"/>
      <c r="HD189" s="29"/>
      <c r="HE189" s="29"/>
      <c r="HF189" s="29"/>
      <c r="HG189" s="29"/>
      <c r="HH189" s="29"/>
      <c r="HI189" s="29"/>
      <c r="HJ189" s="29"/>
      <c r="HK189" s="29"/>
      <c r="HL189" s="29"/>
      <c r="HM189" s="29"/>
      <c r="HN189" s="29"/>
      <c r="HO189" s="29"/>
      <c r="HP189" s="29"/>
      <c r="HQ189" s="29"/>
      <c r="HR189" s="29"/>
      <c r="HS189" s="29"/>
      <c r="HT189" s="29"/>
      <c r="HU189" s="29"/>
      <c r="HV189" s="29"/>
      <c r="HW189" s="29"/>
      <c r="HX189" s="29"/>
      <c r="HY189" s="29"/>
      <c r="HZ189" s="29"/>
      <c r="IA189" s="29"/>
      <c r="IB189" s="29"/>
      <c r="IC189" s="29"/>
      <c r="ID189" s="29"/>
      <c r="IE189" s="29"/>
      <c r="IF189" s="29"/>
      <c r="IG189" s="29"/>
      <c r="IH189" s="29"/>
      <c r="II189" s="29"/>
      <c r="IJ189" s="29"/>
      <c r="IK189" s="29"/>
      <c r="IL189" s="29"/>
      <c r="IM189" s="29"/>
      <c r="IN189" s="29"/>
      <c r="IO189" s="29"/>
      <c r="IP189" s="29"/>
      <c r="IQ189" s="29"/>
      <c r="IR189" s="29"/>
      <c r="IS189" s="29"/>
      <c r="IT189" s="29"/>
      <c r="IU189" s="29"/>
      <c r="IV189" s="29"/>
      <c r="IW189" s="29"/>
      <c r="IX189" s="29"/>
      <c r="IY189" s="29"/>
      <c r="IZ189" s="29"/>
      <c r="JA189" s="29"/>
      <c r="JB189" s="29"/>
      <c r="JC189" s="29"/>
      <c r="JD189" s="29"/>
      <c r="JE189" s="29"/>
      <c r="JF189" s="29"/>
      <c r="JG189" s="29"/>
      <c r="JH189" s="29"/>
      <c r="JI189" s="29"/>
      <c r="JJ189" s="29"/>
      <c r="JK189" s="29"/>
      <c r="JL189" s="29"/>
      <c r="JM189" s="29"/>
      <c r="JN189" s="29"/>
      <c r="JO189" s="29"/>
      <c r="JP189" s="29"/>
      <c r="JQ189" s="29"/>
      <c r="JR189" s="29"/>
      <c r="JS189" s="29"/>
      <c r="JT189" s="29"/>
      <c r="JU189" s="29"/>
      <c r="JV189" s="29"/>
      <c r="JW189" s="29"/>
      <c r="JX189" s="29"/>
      <c r="JY189" s="29"/>
      <c r="JZ189" s="29"/>
      <c r="KA189" s="29"/>
      <c r="KB189" s="29"/>
      <c r="KC189" s="29"/>
      <c r="KD189" s="29"/>
      <c r="KE189" s="29"/>
      <c r="KF189" s="29"/>
      <c r="KG189" s="29"/>
      <c r="KH189" s="29"/>
      <c r="KI189" s="29"/>
      <c r="KJ189" s="29"/>
      <c r="KK189" s="29"/>
      <c r="KL189" s="29"/>
      <c r="KM189" s="29"/>
      <c r="KN189" s="29"/>
      <c r="KO189" s="29"/>
      <c r="KP189" s="29"/>
      <c r="KQ189" s="29"/>
      <c r="KR189" s="29"/>
      <c r="KS189" s="29"/>
      <c r="KT189" s="29"/>
      <c r="KU189" s="29"/>
      <c r="KV189" s="29"/>
      <c r="KW189" s="29"/>
      <c r="KX189" s="29"/>
      <c r="KY189" s="29"/>
      <c r="KZ189" s="29"/>
      <c r="LA189" s="29"/>
      <c r="LB189" s="29"/>
      <c r="LC189" s="29"/>
      <c r="LD189" s="29"/>
      <c r="LE189" s="29"/>
      <c r="LF189" s="29"/>
      <c r="LG189" s="29"/>
      <c r="LH189" s="29"/>
      <c r="LI189" s="29"/>
      <c r="LJ189" s="29"/>
      <c r="LK189" s="29"/>
      <c r="LL189" s="29"/>
      <c r="LM189" s="29"/>
      <c r="LN189" s="29"/>
      <c r="LO189" s="29"/>
      <c r="LP189" s="29"/>
      <c r="LQ189" s="29"/>
      <c r="LR189" s="29"/>
      <c r="LS189" s="29"/>
      <c r="LT189" s="29"/>
      <c r="LU189" s="29"/>
      <c r="LV189" s="29"/>
      <c r="LW189" s="29"/>
      <c r="LX189" s="29"/>
      <c r="LY189" s="29"/>
      <c r="LZ189" s="29"/>
      <c r="MA189" s="29"/>
      <c r="MB189" s="29"/>
      <c r="MC189" s="29"/>
      <c r="MD189" s="29"/>
      <c r="ME189" s="29"/>
      <c r="MF189" s="29"/>
      <c r="MG189" s="29"/>
      <c r="MH189" s="29"/>
      <c r="MI189" s="29"/>
      <c r="MJ189" s="29"/>
      <c r="MK189" s="29"/>
      <c r="ML189" s="29"/>
      <c r="MM189" s="29"/>
      <c r="MN189" s="29"/>
      <c r="MO189" s="29"/>
      <c r="MP189" s="29"/>
      <c r="MQ189" s="29"/>
      <c r="MR189" s="29"/>
      <c r="MS189" s="29"/>
      <c r="MT189" s="29"/>
      <c r="MU189" s="29"/>
      <c r="MV189" s="29"/>
      <c r="MW189" s="29"/>
      <c r="MX189" s="29"/>
      <c r="MY189" s="29"/>
      <c r="MZ189" s="29"/>
      <c r="NA189" s="29"/>
      <c r="NB189" s="29"/>
      <c r="NC189" s="29"/>
      <c r="ND189" s="29"/>
      <c r="NE189" s="29"/>
      <c r="NF189" s="29"/>
      <c r="NG189" s="29"/>
      <c r="NH189" s="29"/>
      <c r="NI189" s="29"/>
      <c r="NJ189" s="29"/>
      <c r="NK189" s="29"/>
      <c r="NL189" s="29"/>
      <c r="NM189" s="29"/>
      <c r="NN189" s="29"/>
      <c r="NO189" s="29"/>
      <c r="NP189" s="29"/>
      <c r="NQ189" s="29"/>
      <c r="NR189" s="29"/>
      <c r="NS189" s="29"/>
      <c r="NT189" s="29"/>
      <c r="NU189" s="29"/>
      <c r="NV189" s="29"/>
      <c r="NW189" s="29"/>
      <c r="NX189" s="29"/>
      <c r="NY189" s="29"/>
      <c r="NZ189" s="29"/>
      <c r="OA189" s="29"/>
      <c r="OB189" s="29"/>
      <c r="OC189" s="29"/>
      <c r="OD189" s="29"/>
      <c r="OE189" s="29"/>
      <c r="OF189" s="29"/>
      <c r="OG189" s="29"/>
      <c r="OH189" s="29"/>
      <c r="OI189" s="29"/>
      <c r="OJ189" s="29"/>
      <c r="OK189" s="29"/>
      <c r="OL189" s="29"/>
      <c r="OM189" s="29"/>
      <c r="ON189" s="29"/>
      <c r="OO189" s="29"/>
      <c r="OP189" s="29"/>
      <c r="OQ189" s="29"/>
      <c r="OR189" s="29"/>
      <c r="OS189" s="29"/>
      <c r="OT189" s="29"/>
      <c r="OU189" s="29"/>
      <c r="OV189" s="29"/>
      <c r="OW189" s="29"/>
      <c r="OX189" s="29"/>
      <c r="OY189" s="29"/>
      <c r="OZ189" s="29"/>
      <c r="PA189" s="29"/>
      <c r="PB189" s="29"/>
      <c r="PC189" s="29"/>
      <c r="PD189" s="29"/>
      <c r="PE189" s="29"/>
      <c r="PF189" s="29"/>
      <c r="PG189" s="29"/>
      <c r="PH189" s="29"/>
      <c r="PI189" s="29"/>
      <c r="PJ189" s="29"/>
      <c r="PK189" s="29"/>
      <c r="PL189" s="29"/>
      <c r="PM189" s="29"/>
      <c r="PN189" s="29"/>
      <c r="PO189" s="29"/>
      <c r="PP189" s="29"/>
      <c r="PQ189" s="29"/>
      <c r="PR189" s="29"/>
      <c r="PS189" s="29"/>
      <c r="PT189" s="29"/>
      <c r="PU189" s="29"/>
      <c r="PV189" s="29"/>
      <c r="PW189" s="29"/>
      <c r="PX189" s="29"/>
      <c r="PY189" s="29"/>
      <c r="PZ189" s="29"/>
      <c r="QA189" s="29"/>
      <c r="QB189" s="29"/>
      <c r="QC189" s="29"/>
      <c r="QD189" s="29"/>
      <c r="QE189" s="29"/>
      <c r="QF189" s="29"/>
      <c r="QG189" s="29"/>
      <c r="QH189" s="29"/>
      <c r="QI189" s="29"/>
      <c r="QJ189" s="29"/>
      <c r="QK189" s="29"/>
      <c r="QL189" s="29"/>
      <c r="QM189" s="29"/>
      <c r="QN189" s="29"/>
      <c r="QO189" s="29"/>
      <c r="QP189" s="29"/>
      <c r="QQ189" s="29"/>
      <c r="QR189" s="29"/>
      <c r="QS189" s="29"/>
      <c r="QT189" s="29"/>
      <c r="QU189" s="29"/>
      <c r="QV189" s="29"/>
      <c r="QW189" s="29"/>
      <c r="QX189" s="29"/>
      <c r="QY189" s="29"/>
      <c r="QZ189" s="29"/>
      <c r="RA189" s="29"/>
      <c r="RB189" s="29"/>
      <c r="RC189" s="29"/>
      <c r="RD189" s="29"/>
      <c r="RE189" s="29"/>
      <c r="RF189" s="29"/>
      <c r="RG189" s="29"/>
      <c r="RH189" s="29"/>
      <c r="RI189" s="29"/>
      <c r="RJ189" s="29"/>
      <c r="RK189" s="29"/>
      <c r="RL189" s="29"/>
    </row>
    <row r="190" spans="1:480" s="30" customFormat="1" ht="72" customHeight="1" x14ac:dyDescent="0.25">
      <c r="A190" s="34" t="s">
        <v>50</v>
      </c>
      <c r="B190" s="34" t="s">
        <v>57</v>
      </c>
      <c r="C190" s="34" t="s">
        <v>19</v>
      </c>
      <c r="D190" s="26" t="s">
        <v>286</v>
      </c>
      <c r="E190" s="26" t="s">
        <v>52</v>
      </c>
      <c r="F190" s="27" t="s">
        <v>18</v>
      </c>
      <c r="G190" s="242">
        <v>0.56000000000000005</v>
      </c>
      <c r="H190" s="135">
        <v>45604</v>
      </c>
      <c r="I190" s="107">
        <v>0</v>
      </c>
      <c r="J190" s="107">
        <v>0</v>
      </c>
      <c r="K190" s="242">
        <v>5034.33</v>
      </c>
      <c r="L190" s="28">
        <v>0</v>
      </c>
      <c r="M190" s="28">
        <v>0</v>
      </c>
      <c r="N190" s="52"/>
      <c r="O190" s="52"/>
      <c r="P190" s="75"/>
      <c r="Q190" s="158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  <c r="BM190" s="29"/>
      <c r="BN190" s="29"/>
      <c r="BO190" s="29"/>
      <c r="BP190" s="29"/>
      <c r="BQ190" s="29"/>
      <c r="BR190" s="29"/>
      <c r="BS190" s="29"/>
      <c r="BT190" s="29"/>
      <c r="BU190" s="29"/>
      <c r="BV190" s="29"/>
      <c r="BW190" s="29"/>
      <c r="BX190" s="29"/>
      <c r="BY190" s="29"/>
      <c r="BZ190" s="29"/>
      <c r="CA190" s="29"/>
      <c r="CB190" s="29"/>
      <c r="CC190" s="29"/>
      <c r="CD190" s="29"/>
      <c r="CE190" s="29"/>
      <c r="CF190" s="29"/>
      <c r="CG190" s="29"/>
      <c r="CH190" s="29"/>
      <c r="CI190" s="29"/>
      <c r="CJ190" s="29"/>
      <c r="CK190" s="29"/>
      <c r="CL190" s="29"/>
      <c r="CM190" s="29"/>
      <c r="CN190" s="29"/>
      <c r="CO190" s="29"/>
      <c r="CP190" s="29"/>
      <c r="CQ190" s="29"/>
      <c r="CR190" s="29"/>
      <c r="CS190" s="29"/>
      <c r="CT190" s="29"/>
      <c r="CU190" s="29"/>
      <c r="CV190" s="29"/>
      <c r="CW190" s="29"/>
      <c r="CX190" s="29"/>
      <c r="CY190" s="29"/>
      <c r="CZ190" s="29"/>
      <c r="DA190" s="29"/>
      <c r="DB190" s="29"/>
      <c r="DC190" s="29"/>
      <c r="DD190" s="29"/>
      <c r="DE190" s="29"/>
      <c r="DF190" s="29"/>
      <c r="DG190" s="29"/>
      <c r="DH190" s="29"/>
      <c r="DI190" s="29"/>
      <c r="DJ190" s="29"/>
      <c r="DK190" s="29"/>
      <c r="DL190" s="29"/>
      <c r="DM190" s="29"/>
      <c r="DN190" s="29"/>
      <c r="DO190" s="29"/>
      <c r="DP190" s="29"/>
      <c r="DQ190" s="29"/>
      <c r="DR190" s="29"/>
      <c r="DS190" s="29"/>
      <c r="DT190" s="29"/>
      <c r="DU190" s="29"/>
      <c r="DV190" s="29"/>
      <c r="DW190" s="29"/>
      <c r="DX190" s="29"/>
      <c r="DY190" s="29"/>
      <c r="DZ190" s="29"/>
      <c r="EA190" s="29"/>
      <c r="EB190" s="29"/>
      <c r="EC190" s="29"/>
      <c r="ED190" s="29"/>
      <c r="EE190" s="29"/>
      <c r="EF190" s="29"/>
      <c r="EG190" s="29"/>
      <c r="EH190" s="29"/>
      <c r="EI190" s="29"/>
      <c r="EJ190" s="29"/>
      <c r="EK190" s="29"/>
      <c r="EL190" s="29"/>
      <c r="EM190" s="29"/>
      <c r="EN190" s="29"/>
      <c r="EO190" s="29"/>
      <c r="EP190" s="29"/>
      <c r="EQ190" s="29"/>
      <c r="ER190" s="29"/>
      <c r="ES190" s="29"/>
      <c r="ET190" s="29"/>
      <c r="EU190" s="29"/>
      <c r="EV190" s="29"/>
      <c r="EW190" s="29"/>
      <c r="EX190" s="29"/>
      <c r="EY190" s="29"/>
      <c r="EZ190" s="29"/>
      <c r="FA190" s="29"/>
      <c r="FB190" s="29"/>
      <c r="FC190" s="29"/>
      <c r="FD190" s="29"/>
      <c r="FE190" s="29"/>
      <c r="FF190" s="29"/>
      <c r="FG190" s="29"/>
      <c r="FH190" s="29"/>
      <c r="FI190" s="29"/>
      <c r="FJ190" s="29"/>
      <c r="FK190" s="29"/>
      <c r="FL190" s="29"/>
      <c r="FM190" s="29"/>
      <c r="FN190" s="29"/>
      <c r="FO190" s="29"/>
      <c r="FP190" s="29"/>
      <c r="FQ190" s="29"/>
      <c r="FR190" s="29"/>
      <c r="FS190" s="29"/>
      <c r="FT190" s="29"/>
      <c r="FU190" s="29"/>
      <c r="FV190" s="29"/>
      <c r="FW190" s="29"/>
      <c r="FX190" s="29"/>
      <c r="FY190" s="29"/>
      <c r="FZ190" s="29"/>
      <c r="GA190" s="29"/>
      <c r="GB190" s="29"/>
      <c r="GC190" s="29"/>
      <c r="GD190" s="29"/>
      <c r="GE190" s="29"/>
      <c r="GF190" s="29"/>
      <c r="GG190" s="29"/>
      <c r="GH190" s="29"/>
      <c r="GI190" s="29"/>
      <c r="GJ190" s="29"/>
      <c r="GK190" s="29"/>
      <c r="GL190" s="29"/>
      <c r="GM190" s="29"/>
      <c r="GN190" s="29"/>
      <c r="GO190" s="29"/>
      <c r="GP190" s="29"/>
      <c r="GQ190" s="29"/>
      <c r="GR190" s="29"/>
      <c r="GS190" s="29"/>
      <c r="GT190" s="29"/>
      <c r="GU190" s="29"/>
      <c r="GV190" s="29"/>
      <c r="GW190" s="29"/>
      <c r="GX190" s="29"/>
      <c r="GY190" s="29"/>
      <c r="GZ190" s="29"/>
      <c r="HA190" s="29"/>
      <c r="HB190" s="29"/>
      <c r="HC190" s="29"/>
      <c r="HD190" s="29"/>
      <c r="HE190" s="29"/>
      <c r="HF190" s="29"/>
      <c r="HG190" s="29"/>
      <c r="HH190" s="29"/>
      <c r="HI190" s="29"/>
      <c r="HJ190" s="29"/>
      <c r="HK190" s="29"/>
      <c r="HL190" s="29"/>
      <c r="HM190" s="29"/>
      <c r="HN190" s="29"/>
      <c r="HO190" s="29"/>
      <c r="HP190" s="29"/>
      <c r="HQ190" s="29"/>
      <c r="HR190" s="29"/>
      <c r="HS190" s="29"/>
      <c r="HT190" s="29"/>
      <c r="HU190" s="29"/>
      <c r="HV190" s="29"/>
      <c r="HW190" s="29"/>
      <c r="HX190" s="29"/>
      <c r="HY190" s="29"/>
      <c r="HZ190" s="29"/>
      <c r="IA190" s="29"/>
      <c r="IB190" s="29"/>
      <c r="IC190" s="29"/>
      <c r="ID190" s="29"/>
      <c r="IE190" s="29"/>
      <c r="IF190" s="29"/>
      <c r="IG190" s="29"/>
      <c r="IH190" s="29"/>
      <c r="II190" s="29"/>
      <c r="IJ190" s="29"/>
      <c r="IK190" s="29"/>
      <c r="IL190" s="29"/>
      <c r="IM190" s="29"/>
      <c r="IN190" s="29"/>
      <c r="IO190" s="29"/>
      <c r="IP190" s="29"/>
      <c r="IQ190" s="29"/>
      <c r="IR190" s="29"/>
      <c r="IS190" s="29"/>
      <c r="IT190" s="29"/>
      <c r="IU190" s="29"/>
      <c r="IV190" s="29"/>
      <c r="IW190" s="29"/>
      <c r="IX190" s="29"/>
      <c r="IY190" s="29"/>
      <c r="IZ190" s="29"/>
      <c r="JA190" s="29"/>
      <c r="JB190" s="29"/>
      <c r="JC190" s="29"/>
      <c r="JD190" s="29"/>
      <c r="JE190" s="29"/>
      <c r="JF190" s="29"/>
      <c r="JG190" s="29"/>
      <c r="JH190" s="29"/>
      <c r="JI190" s="29"/>
      <c r="JJ190" s="29"/>
      <c r="JK190" s="29"/>
      <c r="JL190" s="29"/>
      <c r="JM190" s="29"/>
      <c r="JN190" s="29"/>
      <c r="JO190" s="29"/>
      <c r="JP190" s="29"/>
      <c r="JQ190" s="29"/>
      <c r="JR190" s="29"/>
      <c r="JS190" s="29"/>
      <c r="JT190" s="29"/>
      <c r="JU190" s="29"/>
      <c r="JV190" s="29"/>
      <c r="JW190" s="29"/>
      <c r="JX190" s="29"/>
      <c r="JY190" s="29"/>
      <c r="JZ190" s="29"/>
      <c r="KA190" s="29"/>
      <c r="KB190" s="29"/>
      <c r="KC190" s="29"/>
      <c r="KD190" s="29"/>
      <c r="KE190" s="29"/>
      <c r="KF190" s="29"/>
      <c r="KG190" s="29"/>
      <c r="KH190" s="29"/>
      <c r="KI190" s="29"/>
      <c r="KJ190" s="29"/>
      <c r="KK190" s="29"/>
      <c r="KL190" s="29"/>
      <c r="KM190" s="29"/>
      <c r="KN190" s="29"/>
      <c r="KO190" s="29"/>
      <c r="KP190" s="29"/>
      <c r="KQ190" s="29"/>
      <c r="KR190" s="29"/>
      <c r="KS190" s="29"/>
      <c r="KT190" s="29"/>
      <c r="KU190" s="29"/>
      <c r="KV190" s="29"/>
      <c r="KW190" s="29"/>
      <c r="KX190" s="29"/>
      <c r="KY190" s="29"/>
      <c r="KZ190" s="29"/>
      <c r="LA190" s="29"/>
      <c r="LB190" s="29"/>
      <c r="LC190" s="29"/>
      <c r="LD190" s="29"/>
      <c r="LE190" s="29"/>
      <c r="LF190" s="29"/>
      <c r="LG190" s="29"/>
      <c r="LH190" s="29"/>
      <c r="LI190" s="29"/>
      <c r="LJ190" s="29"/>
      <c r="LK190" s="29"/>
      <c r="LL190" s="29"/>
      <c r="LM190" s="29"/>
      <c r="LN190" s="29"/>
      <c r="LO190" s="29"/>
      <c r="LP190" s="29"/>
      <c r="LQ190" s="29"/>
      <c r="LR190" s="29"/>
      <c r="LS190" s="29"/>
      <c r="LT190" s="29"/>
      <c r="LU190" s="29"/>
      <c r="LV190" s="29"/>
      <c r="LW190" s="29"/>
      <c r="LX190" s="29"/>
      <c r="LY190" s="29"/>
      <c r="LZ190" s="29"/>
      <c r="MA190" s="29"/>
      <c r="MB190" s="29"/>
      <c r="MC190" s="29"/>
      <c r="MD190" s="29"/>
      <c r="ME190" s="29"/>
      <c r="MF190" s="29"/>
      <c r="MG190" s="29"/>
      <c r="MH190" s="29"/>
      <c r="MI190" s="29"/>
      <c r="MJ190" s="29"/>
      <c r="MK190" s="29"/>
      <c r="ML190" s="29"/>
      <c r="MM190" s="29"/>
      <c r="MN190" s="29"/>
      <c r="MO190" s="29"/>
      <c r="MP190" s="29"/>
      <c r="MQ190" s="29"/>
      <c r="MR190" s="29"/>
      <c r="MS190" s="29"/>
      <c r="MT190" s="29"/>
      <c r="MU190" s="29"/>
      <c r="MV190" s="29"/>
      <c r="MW190" s="29"/>
      <c r="MX190" s="29"/>
      <c r="MY190" s="29"/>
      <c r="MZ190" s="29"/>
      <c r="NA190" s="29"/>
      <c r="NB190" s="29"/>
      <c r="NC190" s="29"/>
      <c r="ND190" s="29"/>
      <c r="NE190" s="29"/>
      <c r="NF190" s="29"/>
      <c r="NG190" s="29"/>
      <c r="NH190" s="29"/>
      <c r="NI190" s="29"/>
      <c r="NJ190" s="29"/>
      <c r="NK190" s="29"/>
      <c r="NL190" s="29"/>
      <c r="NM190" s="29"/>
      <c r="NN190" s="29"/>
      <c r="NO190" s="29"/>
      <c r="NP190" s="29"/>
      <c r="NQ190" s="29"/>
      <c r="NR190" s="29"/>
      <c r="NS190" s="29"/>
      <c r="NT190" s="29"/>
      <c r="NU190" s="29"/>
      <c r="NV190" s="29"/>
      <c r="NW190" s="29"/>
      <c r="NX190" s="29"/>
      <c r="NY190" s="29"/>
      <c r="NZ190" s="29"/>
      <c r="OA190" s="29"/>
      <c r="OB190" s="29"/>
      <c r="OC190" s="29"/>
      <c r="OD190" s="29"/>
      <c r="OE190" s="29"/>
      <c r="OF190" s="29"/>
      <c r="OG190" s="29"/>
      <c r="OH190" s="29"/>
      <c r="OI190" s="29"/>
      <c r="OJ190" s="29"/>
      <c r="OK190" s="29"/>
      <c r="OL190" s="29"/>
      <c r="OM190" s="29"/>
      <c r="ON190" s="29"/>
      <c r="OO190" s="29"/>
      <c r="OP190" s="29"/>
      <c r="OQ190" s="29"/>
      <c r="OR190" s="29"/>
      <c r="OS190" s="29"/>
      <c r="OT190" s="29"/>
      <c r="OU190" s="29"/>
      <c r="OV190" s="29"/>
      <c r="OW190" s="29"/>
      <c r="OX190" s="29"/>
      <c r="OY190" s="29"/>
      <c r="OZ190" s="29"/>
      <c r="PA190" s="29"/>
      <c r="PB190" s="29"/>
      <c r="PC190" s="29"/>
      <c r="PD190" s="29"/>
      <c r="PE190" s="29"/>
      <c r="PF190" s="29"/>
      <c r="PG190" s="29"/>
      <c r="PH190" s="29"/>
      <c r="PI190" s="29"/>
      <c r="PJ190" s="29"/>
      <c r="PK190" s="29"/>
      <c r="PL190" s="29"/>
      <c r="PM190" s="29"/>
      <c r="PN190" s="29"/>
      <c r="PO190" s="29"/>
      <c r="PP190" s="29"/>
      <c r="PQ190" s="29"/>
      <c r="PR190" s="29"/>
      <c r="PS190" s="29"/>
      <c r="PT190" s="29"/>
      <c r="PU190" s="29"/>
      <c r="PV190" s="29"/>
      <c r="PW190" s="29"/>
      <c r="PX190" s="29"/>
      <c r="PY190" s="29"/>
      <c r="PZ190" s="29"/>
      <c r="QA190" s="29"/>
      <c r="QB190" s="29"/>
      <c r="QC190" s="29"/>
      <c r="QD190" s="29"/>
      <c r="QE190" s="29"/>
      <c r="QF190" s="29"/>
      <c r="QG190" s="29"/>
      <c r="QH190" s="29"/>
      <c r="QI190" s="29"/>
      <c r="QJ190" s="29"/>
      <c r="QK190" s="29"/>
      <c r="QL190" s="29"/>
      <c r="QM190" s="29"/>
      <c r="QN190" s="29"/>
      <c r="QO190" s="29"/>
      <c r="QP190" s="29"/>
      <c r="QQ190" s="29"/>
      <c r="QR190" s="29"/>
      <c r="QS190" s="29"/>
      <c r="QT190" s="29"/>
      <c r="QU190" s="29"/>
      <c r="QV190" s="29"/>
      <c r="QW190" s="29"/>
      <c r="QX190" s="29"/>
      <c r="QY190" s="29"/>
      <c r="QZ190" s="29"/>
      <c r="RA190" s="29"/>
      <c r="RB190" s="29"/>
      <c r="RC190" s="29"/>
      <c r="RD190" s="29"/>
      <c r="RE190" s="29"/>
      <c r="RF190" s="29"/>
      <c r="RG190" s="29"/>
      <c r="RH190" s="29"/>
      <c r="RI190" s="29"/>
      <c r="RJ190" s="29"/>
      <c r="RK190" s="29"/>
      <c r="RL190" s="29"/>
    </row>
    <row r="191" spans="1:480" s="30" customFormat="1" ht="72" customHeight="1" x14ac:dyDescent="0.25">
      <c r="A191" s="34" t="s">
        <v>50</v>
      </c>
      <c r="B191" s="34" t="s">
        <v>57</v>
      </c>
      <c r="C191" s="34" t="s">
        <v>19</v>
      </c>
      <c r="D191" s="26" t="s">
        <v>287</v>
      </c>
      <c r="E191" s="26" t="s">
        <v>52</v>
      </c>
      <c r="F191" s="27" t="s">
        <v>18</v>
      </c>
      <c r="G191" s="33">
        <v>0.16</v>
      </c>
      <c r="H191" s="76">
        <v>45604</v>
      </c>
      <c r="I191" s="107">
        <v>0</v>
      </c>
      <c r="J191" s="107">
        <v>0</v>
      </c>
      <c r="K191" s="242">
        <v>2264.73</v>
      </c>
      <c r="L191" s="28">
        <v>0</v>
      </c>
      <c r="M191" s="28">
        <v>0</v>
      </c>
      <c r="N191" s="52"/>
      <c r="O191" s="52"/>
      <c r="P191" s="75"/>
      <c r="Q191" s="158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  <c r="BA191" s="29"/>
      <c r="BB191" s="29"/>
      <c r="BC191" s="29"/>
      <c r="BD191" s="29"/>
      <c r="BE191" s="29"/>
      <c r="BF191" s="29"/>
      <c r="BG191" s="29"/>
      <c r="BH191" s="29"/>
      <c r="BI191" s="29"/>
      <c r="BJ191" s="29"/>
      <c r="BK191" s="29"/>
      <c r="BL191" s="29"/>
      <c r="BM191" s="29"/>
      <c r="BN191" s="29"/>
      <c r="BO191" s="29"/>
      <c r="BP191" s="29"/>
      <c r="BQ191" s="29"/>
      <c r="BR191" s="29"/>
      <c r="BS191" s="29"/>
      <c r="BT191" s="29"/>
      <c r="BU191" s="29"/>
      <c r="BV191" s="29"/>
      <c r="BW191" s="29"/>
      <c r="BX191" s="29"/>
      <c r="BY191" s="29"/>
      <c r="BZ191" s="29"/>
      <c r="CA191" s="29"/>
      <c r="CB191" s="29"/>
      <c r="CC191" s="29"/>
      <c r="CD191" s="29"/>
      <c r="CE191" s="29"/>
      <c r="CF191" s="29"/>
      <c r="CG191" s="29"/>
      <c r="CH191" s="29"/>
      <c r="CI191" s="29"/>
      <c r="CJ191" s="29"/>
      <c r="CK191" s="29"/>
      <c r="CL191" s="29"/>
      <c r="CM191" s="29"/>
      <c r="CN191" s="29"/>
      <c r="CO191" s="29"/>
      <c r="CP191" s="29"/>
      <c r="CQ191" s="29"/>
      <c r="CR191" s="29"/>
      <c r="CS191" s="29"/>
      <c r="CT191" s="29"/>
      <c r="CU191" s="29"/>
      <c r="CV191" s="29"/>
      <c r="CW191" s="29"/>
      <c r="CX191" s="29"/>
      <c r="CY191" s="29"/>
      <c r="CZ191" s="29"/>
      <c r="DA191" s="29"/>
      <c r="DB191" s="29"/>
      <c r="DC191" s="29"/>
      <c r="DD191" s="29"/>
      <c r="DE191" s="29"/>
      <c r="DF191" s="29"/>
      <c r="DG191" s="29"/>
      <c r="DH191" s="29"/>
      <c r="DI191" s="29"/>
      <c r="DJ191" s="29"/>
      <c r="DK191" s="29"/>
      <c r="DL191" s="29"/>
      <c r="DM191" s="29"/>
      <c r="DN191" s="29"/>
      <c r="DO191" s="29"/>
      <c r="DP191" s="29"/>
      <c r="DQ191" s="29"/>
      <c r="DR191" s="29"/>
      <c r="DS191" s="29"/>
      <c r="DT191" s="29"/>
      <c r="DU191" s="29"/>
      <c r="DV191" s="29"/>
      <c r="DW191" s="29"/>
      <c r="DX191" s="29"/>
      <c r="DY191" s="29"/>
      <c r="DZ191" s="29"/>
      <c r="EA191" s="29"/>
      <c r="EB191" s="29"/>
      <c r="EC191" s="29"/>
      <c r="ED191" s="29"/>
      <c r="EE191" s="29"/>
      <c r="EF191" s="29"/>
      <c r="EG191" s="29"/>
      <c r="EH191" s="29"/>
      <c r="EI191" s="29"/>
      <c r="EJ191" s="29"/>
      <c r="EK191" s="29"/>
      <c r="EL191" s="29"/>
      <c r="EM191" s="29"/>
      <c r="EN191" s="29"/>
      <c r="EO191" s="29"/>
      <c r="EP191" s="29"/>
      <c r="EQ191" s="29"/>
      <c r="ER191" s="29"/>
      <c r="ES191" s="29"/>
      <c r="ET191" s="29"/>
      <c r="EU191" s="29"/>
      <c r="EV191" s="29"/>
      <c r="EW191" s="29"/>
      <c r="EX191" s="29"/>
      <c r="EY191" s="29"/>
      <c r="EZ191" s="29"/>
      <c r="FA191" s="29"/>
      <c r="FB191" s="29"/>
      <c r="FC191" s="29"/>
      <c r="FD191" s="29"/>
      <c r="FE191" s="29"/>
      <c r="FF191" s="29"/>
      <c r="FG191" s="29"/>
      <c r="FH191" s="29"/>
      <c r="FI191" s="29"/>
      <c r="FJ191" s="29"/>
      <c r="FK191" s="29"/>
      <c r="FL191" s="29"/>
      <c r="FM191" s="29"/>
      <c r="FN191" s="29"/>
      <c r="FO191" s="29"/>
      <c r="FP191" s="29"/>
      <c r="FQ191" s="29"/>
      <c r="FR191" s="29"/>
      <c r="FS191" s="29"/>
      <c r="FT191" s="29"/>
      <c r="FU191" s="29"/>
      <c r="FV191" s="29"/>
      <c r="FW191" s="29"/>
      <c r="FX191" s="29"/>
      <c r="FY191" s="29"/>
      <c r="FZ191" s="29"/>
      <c r="GA191" s="29"/>
      <c r="GB191" s="29"/>
      <c r="GC191" s="29"/>
      <c r="GD191" s="29"/>
      <c r="GE191" s="29"/>
      <c r="GF191" s="29"/>
      <c r="GG191" s="29"/>
      <c r="GH191" s="29"/>
      <c r="GI191" s="29"/>
      <c r="GJ191" s="29"/>
      <c r="GK191" s="29"/>
      <c r="GL191" s="29"/>
      <c r="GM191" s="29"/>
      <c r="GN191" s="29"/>
      <c r="GO191" s="29"/>
      <c r="GP191" s="29"/>
      <c r="GQ191" s="29"/>
      <c r="GR191" s="29"/>
      <c r="GS191" s="29"/>
      <c r="GT191" s="29"/>
      <c r="GU191" s="29"/>
      <c r="GV191" s="29"/>
      <c r="GW191" s="29"/>
      <c r="GX191" s="29"/>
      <c r="GY191" s="29"/>
      <c r="GZ191" s="29"/>
      <c r="HA191" s="29"/>
      <c r="HB191" s="29"/>
      <c r="HC191" s="29"/>
      <c r="HD191" s="29"/>
      <c r="HE191" s="29"/>
      <c r="HF191" s="29"/>
      <c r="HG191" s="29"/>
      <c r="HH191" s="29"/>
      <c r="HI191" s="29"/>
      <c r="HJ191" s="29"/>
      <c r="HK191" s="29"/>
      <c r="HL191" s="29"/>
      <c r="HM191" s="29"/>
      <c r="HN191" s="29"/>
      <c r="HO191" s="29"/>
      <c r="HP191" s="29"/>
      <c r="HQ191" s="29"/>
      <c r="HR191" s="29"/>
      <c r="HS191" s="29"/>
      <c r="HT191" s="29"/>
      <c r="HU191" s="29"/>
      <c r="HV191" s="29"/>
      <c r="HW191" s="29"/>
      <c r="HX191" s="29"/>
      <c r="HY191" s="29"/>
      <c r="HZ191" s="29"/>
      <c r="IA191" s="29"/>
      <c r="IB191" s="29"/>
      <c r="IC191" s="29"/>
      <c r="ID191" s="29"/>
      <c r="IE191" s="29"/>
      <c r="IF191" s="29"/>
      <c r="IG191" s="29"/>
      <c r="IH191" s="29"/>
      <c r="II191" s="29"/>
      <c r="IJ191" s="29"/>
      <c r="IK191" s="29"/>
      <c r="IL191" s="29"/>
      <c r="IM191" s="29"/>
      <c r="IN191" s="29"/>
      <c r="IO191" s="29"/>
      <c r="IP191" s="29"/>
      <c r="IQ191" s="29"/>
      <c r="IR191" s="29"/>
      <c r="IS191" s="29"/>
      <c r="IT191" s="29"/>
      <c r="IU191" s="29"/>
      <c r="IV191" s="29"/>
      <c r="IW191" s="29"/>
      <c r="IX191" s="29"/>
      <c r="IY191" s="29"/>
      <c r="IZ191" s="29"/>
      <c r="JA191" s="29"/>
      <c r="JB191" s="29"/>
      <c r="JC191" s="29"/>
      <c r="JD191" s="29"/>
      <c r="JE191" s="29"/>
      <c r="JF191" s="29"/>
      <c r="JG191" s="29"/>
      <c r="JH191" s="29"/>
      <c r="JI191" s="29"/>
      <c r="JJ191" s="29"/>
      <c r="JK191" s="29"/>
      <c r="JL191" s="29"/>
      <c r="JM191" s="29"/>
      <c r="JN191" s="29"/>
      <c r="JO191" s="29"/>
      <c r="JP191" s="29"/>
      <c r="JQ191" s="29"/>
      <c r="JR191" s="29"/>
      <c r="JS191" s="29"/>
      <c r="JT191" s="29"/>
      <c r="JU191" s="29"/>
      <c r="JV191" s="29"/>
      <c r="JW191" s="29"/>
      <c r="JX191" s="29"/>
      <c r="JY191" s="29"/>
      <c r="JZ191" s="29"/>
      <c r="KA191" s="29"/>
      <c r="KB191" s="29"/>
      <c r="KC191" s="29"/>
      <c r="KD191" s="29"/>
      <c r="KE191" s="29"/>
      <c r="KF191" s="29"/>
      <c r="KG191" s="29"/>
      <c r="KH191" s="29"/>
      <c r="KI191" s="29"/>
      <c r="KJ191" s="29"/>
      <c r="KK191" s="29"/>
      <c r="KL191" s="29"/>
      <c r="KM191" s="29"/>
      <c r="KN191" s="29"/>
      <c r="KO191" s="29"/>
      <c r="KP191" s="29"/>
      <c r="KQ191" s="29"/>
      <c r="KR191" s="29"/>
      <c r="KS191" s="29"/>
      <c r="KT191" s="29"/>
      <c r="KU191" s="29"/>
      <c r="KV191" s="29"/>
      <c r="KW191" s="29"/>
      <c r="KX191" s="29"/>
      <c r="KY191" s="29"/>
      <c r="KZ191" s="29"/>
      <c r="LA191" s="29"/>
      <c r="LB191" s="29"/>
      <c r="LC191" s="29"/>
      <c r="LD191" s="29"/>
      <c r="LE191" s="29"/>
      <c r="LF191" s="29"/>
      <c r="LG191" s="29"/>
      <c r="LH191" s="29"/>
      <c r="LI191" s="29"/>
      <c r="LJ191" s="29"/>
      <c r="LK191" s="29"/>
      <c r="LL191" s="29"/>
      <c r="LM191" s="29"/>
      <c r="LN191" s="29"/>
      <c r="LO191" s="29"/>
      <c r="LP191" s="29"/>
      <c r="LQ191" s="29"/>
      <c r="LR191" s="29"/>
      <c r="LS191" s="29"/>
      <c r="LT191" s="29"/>
      <c r="LU191" s="29"/>
      <c r="LV191" s="29"/>
      <c r="LW191" s="29"/>
      <c r="LX191" s="29"/>
      <c r="LY191" s="29"/>
      <c r="LZ191" s="29"/>
      <c r="MA191" s="29"/>
      <c r="MB191" s="29"/>
      <c r="MC191" s="29"/>
      <c r="MD191" s="29"/>
      <c r="ME191" s="29"/>
      <c r="MF191" s="29"/>
      <c r="MG191" s="29"/>
      <c r="MH191" s="29"/>
      <c r="MI191" s="29"/>
      <c r="MJ191" s="29"/>
      <c r="MK191" s="29"/>
      <c r="ML191" s="29"/>
      <c r="MM191" s="29"/>
      <c r="MN191" s="29"/>
      <c r="MO191" s="29"/>
      <c r="MP191" s="29"/>
      <c r="MQ191" s="29"/>
      <c r="MR191" s="29"/>
      <c r="MS191" s="29"/>
      <c r="MT191" s="29"/>
      <c r="MU191" s="29"/>
      <c r="MV191" s="29"/>
      <c r="MW191" s="29"/>
      <c r="MX191" s="29"/>
      <c r="MY191" s="29"/>
      <c r="MZ191" s="29"/>
      <c r="NA191" s="29"/>
      <c r="NB191" s="29"/>
      <c r="NC191" s="29"/>
      <c r="ND191" s="29"/>
      <c r="NE191" s="29"/>
      <c r="NF191" s="29"/>
      <c r="NG191" s="29"/>
      <c r="NH191" s="29"/>
      <c r="NI191" s="29"/>
      <c r="NJ191" s="29"/>
      <c r="NK191" s="29"/>
      <c r="NL191" s="29"/>
      <c r="NM191" s="29"/>
      <c r="NN191" s="29"/>
      <c r="NO191" s="29"/>
      <c r="NP191" s="29"/>
      <c r="NQ191" s="29"/>
      <c r="NR191" s="29"/>
      <c r="NS191" s="29"/>
      <c r="NT191" s="29"/>
      <c r="NU191" s="29"/>
      <c r="NV191" s="29"/>
      <c r="NW191" s="29"/>
      <c r="NX191" s="29"/>
      <c r="NY191" s="29"/>
      <c r="NZ191" s="29"/>
      <c r="OA191" s="29"/>
      <c r="OB191" s="29"/>
      <c r="OC191" s="29"/>
      <c r="OD191" s="29"/>
      <c r="OE191" s="29"/>
      <c r="OF191" s="29"/>
      <c r="OG191" s="29"/>
      <c r="OH191" s="29"/>
      <c r="OI191" s="29"/>
      <c r="OJ191" s="29"/>
      <c r="OK191" s="29"/>
      <c r="OL191" s="29"/>
      <c r="OM191" s="29"/>
      <c r="ON191" s="29"/>
      <c r="OO191" s="29"/>
      <c r="OP191" s="29"/>
      <c r="OQ191" s="29"/>
      <c r="OR191" s="29"/>
      <c r="OS191" s="29"/>
      <c r="OT191" s="29"/>
      <c r="OU191" s="29"/>
      <c r="OV191" s="29"/>
      <c r="OW191" s="29"/>
      <c r="OX191" s="29"/>
      <c r="OY191" s="29"/>
      <c r="OZ191" s="29"/>
      <c r="PA191" s="29"/>
      <c r="PB191" s="29"/>
      <c r="PC191" s="29"/>
      <c r="PD191" s="29"/>
      <c r="PE191" s="29"/>
      <c r="PF191" s="29"/>
      <c r="PG191" s="29"/>
      <c r="PH191" s="29"/>
      <c r="PI191" s="29"/>
      <c r="PJ191" s="29"/>
      <c r="PK191" s="29"/>
      <c r="PL191" s="29"/>
      <c r="PM191" s="29"/>
      <c r="PN191" s="29"/>
      <c r="PO191" s="29"/>
      <c r="PP191" s="29"/>
      <c r="PQ191" s="29"/>
      <c r="PR191" s="29"/>
      <c r="PS191" s="29"/>
      <c r="PT191" s="29"/>
      <c r="PU191" s="29"/>
      <c r="PV191" s="29"/>
      <c r="PW191" s="29"/>
      <c r="PX191" s="29"/>
      <c r="PY191" s="29"/>
      <c r="PZ191" s="29"/>
      <c r="QA191" s="29"/>
      <c r="QB191" s="29"/>
      <c r="QC191" s="29"/>
      <c r="QD191" s="29"/>
      <c r="QE191" s="29"/>
      <c r="QF191" s="29"/>
      <c r="QG191" s="29"/>
      <c r="QH191" s="29"/>
      <c r="QI191" s="29"/>
      <c r="QJ191" s="29"/>
      <c r="QK191" s="29"/>
      <c r="QL191" s="29"/>
      <c r="QM191" s="29"/>
      <c r="QN191" s="29"/>
      <c r="QO191" s="29"/>
      <c r="QP191" s="29"/>
      <c r="QQ191" s="29"/>
      <c r="QR191" s="29"/>
      <c r="QS191" s="29"/>
      <c r="QT191" s="29"/>
      <c r="QU191" s="29"/>
      <c r="QV191" s="29"/>
      <c r="QW191" s="29"/>
      <c r="QX191" s="29"/>
      <c r="QY191" s="29"/>
      <c r="QZ191" s="29"/>
      <c r="RA191" s="29"/>
      <c r="RB191" s="29"/>
      <c r="RC191" s="29"/>
      <c r="RD191" s="29"/>
      <c r="RE191" s="29"/>
      <c r="RF191" s="29"/>
      <c r="RG191" s="29"/>
      <c r="RH191" s="29"/>
      <c r="RI191" s="29"/>
      <c r="RJ191" s="29"/>
      <c r="RK191" s="29"/>
      <c r="RL191" s="29"/>
    </row>
    <row r="192" spans="1:480" s="30" customFormat="1" ht="72" customHeight="1" x14ac:dyDescent="0.25">
      <c r="A192" s="34" t="s">
        <v>50</v>
      </c>
      <c r="B192" s="34" t="s">
        <v>57</v>
      </c>
      <c r="C192" s="34" t="s">
        <v>19</v>
      </c>
      <c r="D192" s="26" t="s">
        <v>289</v>
      </c>
      <c r="E192" s="26" t="s">
        <v>52</v>
      </c>
      <c r="F192" s="27" t="s">
        <v>18</v>
      </c>
      <c r="G192" s="28">
        <v>1.02</v>
      </c>
      <c r="H192" s="76">
        <v>45631</v>
      </c>
      <c r="I192" s="107">
        <v>0</v>
      </c>
      <c r="J192" s="107">
        <v>0</v>
      </c>
      <c r="K192" s="242">
        <v>16815.34</v>
      </c>
      <c r="L192" s="28">
        <v>0</v>
      </c>
      <c r="M192" s="28">
        <v>0</v>
      </c>
      <c r="N192" s="52"/>
      <c r="O192" s="52"/>
      <c r="P192" s="75"/>
      <c r="Q192" s="158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  <c r="BM192" s="29"/>
      <c r="BN192" s="29"/>
      <c r="BO192" s="29"/>
      <c r="BP192" s="29"/>
      <c r="BQ192" s="29"/>
      <c r="BR192" s="29"/>
      <c r="BS192" s="29"/>
      <c r="BT192" s="29"/>
      <c r="BU192" s="29"/>
      <c r="BV192" s="29"/>
      <c r="BW192" s="29"/>
      <c r="BX192" s="29"/>
      <c r="BY192" s="29"/>
      <c r="BZ192" s="29"/>
      <c r="CA192" s="29"/>
      <c r="CB192" s="29"/>
      <c r="CC192" s="29"/>
      <c r="CD192" s="29"/>
      <c r="CE192" s="29"/>
      <c r="CF192" s="29"/>
      <c r="CG192" s="29"/>
      <c r="CH192" s="29"/>
      <c r="CI192" s="29"/>
      <c r="CJ192" s="29"/>
      <c r="CK192" s="29"/>
      <c r="CL192" s="29"/>
      <c r="CM192" s="29"/>
      <c r="CN192" s="29"/>
      <c r="CO192" s="29"/>
      <c r="CP192" s="29"/>
      <c r="CQ192" s="29"/>
      <c r="CR192" s="29"/>
      <c r="CS192" s="29"/>
      <c r="CT192" s="29"/>
      <c r="CU192" s="29"/>
      <c r="CV192" s="29"/>
      <c r="CW192" s="29"/>
      <c r="CX192" s="29"/>
      <c r="CY192" s="29"/>
      <c r="CZ192" s="29"/>
      <c r="DA192" s="29"/>
      <c r="DB192" s="29"/>
      <c r="DC192" s="29"/>
      <c r="DD192" s="29"/>
      <c r="DE192" s="29"/>
      <c r="DF192" s="29"/>
      <c r="DG192" s="29"/>
      <c r="DH192" s="29"/>
      <c r="DI192" s="29"/>
      <c r="DJ192" s="29"/>
      <c r="DK192" s="29"/>
      <c r="DL192" s="29"/>
      <c r="DM192" s="29"/>
      <c r="DN192" s="29"/>
      <c r="DO192" s="29"/>
      <c r="DP192" s="29"/>
      <c r="DQ192" s="29"/>
      <c r="DR192" s="29"/>
      <c r="DS192" s="29"/>
      <c r="DT192" s="29"/>
      <c r="DU192" s="29"/>
      <c r="DV192" s="29"/>
      <c r="DW192" s="29"/>
      <c r="DX192" s="29"/>
      <c r="DY192" s="29"/>
      <c r="DZ192" s="29"/>
      <c r="EA192" s="29"/>
      <c r="EB192" s="29"/>
      <c r="EC192" s="29"/>
      <c r="ED192" s="29"/>
      <c r="EE192" s="29"/>
      <c r="EF192" s="29"/>
      <c r="EG192" s="29"/>
      <c r="EH192" s="29"/>
      <c r="EI192" s="29"/>
      <c r="EJ192" s="29"/>
      <c r="EK192" s="29"/>
      <c r="EL192" s="29"/>
      <c r="EM192" s="29"/>
      <c r="EN192" s="29"/>
      <c r="EO192" s="29"/>
      <c r="EP192" s="29"/>
      <c r="EQ192" s="29"/>
      <c r="ER192" s="29"/>
      <c r="ES192" s="29"/>
      <c r="ET192" s="29"/>
      <c r="EU192" s="29"/>
      <c r="EV192" s="29"/>
      <c r="EW192" s="29"/>
      <c r="EX192" s="29"/>
      <c r="EY192" s="29"/>
      <c r="EZ192" s="29"/>
      <c r="FA192" s="29"/>
      <c r="FB192" s="29"/>
      <c r="FC192" s="29"/>
      <c r="FD192" s="29"/>
      <c r="FE192" s="29"/>
      <c r="FF192" s="29"/>
      <c r="FG192" s="29"/>
      <c r="FH192" s="29"/>
      <c r="FI192" s="29"/>
      <c r="FJ192" s="29"/>
      <c r="FK192" s="29"/>
      <c r="FL192" s="29"/>
      <c r="FM192" s="29"/>
      <c r="FN192" s="29"/>
      <c r="FO192" s="29"/>
      <c r="FP192" s="29"/>
      <c r="FQ192" s="29"/>
      <c r="FR192" s="29"/>
      <c r="FS192" s="29"/>
      <c r="FT192" s="29"/>
      <c r="FU192" s="29"/>
      <c r="FV192" s="29"/>
      <c r="FW192" s="29"/>
      <c r="FX192" s="29"/>
      <c r="FY192" s="29"/>
      <c r="FZ192" s="29"/>
      <c r="GA192" s="29"/>
      <c r="GB192" s="29"/>
      <c r="GC192" s="29"/>
      <c r="GD192" s="29"/>
      <c r="GE192" s="29"/>
      <c r="GF192" s="29"/>
      <c r="GG192" s="29"/>
      <c r="GH192" s="29"/>
      <c r="GI192" s="29"/>
      <c r="GJ192" s="29"/>
      <c r="GK192" s="29"/>
      <c r="GL192" s="29"/>
      <c r="GM192" s="29"/>
      <c r="GN192" s="29"/>
      <c r="GO192" s="29"/>
      <c r="GP192" s="29"/>
      <c r="GQ192" s="29"/>
      <c r="GR192" s="29"/>
      <c r="GS192" s="29"/>
      <c r="GT192" s="29"/>
      <c r="GU192" s="29"/>
      <c r="GV192" s="29"/>
      <c r="GW192" s="29"/>
      <c r="GX192" s="29"/>
      <c r="GY192" s="29"/>
      <c r="GZ192" s="29"/>
      <c r="HA192" s="29"/>
      <c r="HB192" s="29"/>
      <c r="HC192" s="29"/>
      <c r="HD192" s="29"/>
      <c r="HE192" s="29"/>
      <c r="HF192" s="29"/>
      <c r="HG192" s="29"/>
      <c r="HH192" s="29"/>
      <c r="HI192" s="29"/>
      <c r="HJ192" s="29"/>
      <c r="HK192" s="29"/>
      <c r="HL192" s="29"/>
      <c r="HM192" s="29"/>
      <c r="HN192" s="29"/>
      <c r="HO192" s="29"/>
      <c r="HP192" s="29"/>
      <c r="HQ192" s="29"/>
      <c r="HR192" s="29"/>
      <c r="HS192" s="29"/>
      <c r="HT192" s="29"/>
      <c r="HU192" s="29"/>
      <c r="HV192" s="29"/>
      <c r="HW192" s="29"/>
      <c r="HX192" s="29"/>
      <c r="HY192" s="29"/>
      <c r="HZ192" s="29"/>
      <c r="IA192" s="29"/>
      <c r="IB192" s="29"/>
      <c r="IC192" s="29"/>
      <c r="ID192" s="29"/>
      <c r="IE192" s="29"/>
      <c r="IF192" s="29"/>
      <c r="IG192" s="29"/>
      <c r="IH192" s="29"/>
      <c r="II192" s="29"/>
      <c r="IJ192" s="29"/>
      <c r="IK192" s="29"/>
      <c r="IL192" s="29"/>
      <c r="IM192" s="29"/>
      <c r="IN192" s="29"/>
      <c r="IO192" s="29"/>
      <c r="IP192" s="29"/>
      <c r="IQ192" s="29"/>
      <c r="IR192" s="29"/>
      <c r="IS192" s="29"/>
      <c r="IT192" s="29"/>
      <c r="IU192" s="29"/>
      <c r="IV192" s="29"/>
      <c r="IW192" s="29"/>
      <c r="IX192" s="29"/>
      <c r="IY192" s="29"/>
      <c r="IZ192" s="29"/>
      <c r="JA192" s="29"/>
      <c r="JB192" s="29"/>
      <c r="JC192" s="29"/>
      <c r="JD192" s="29"/>
      <c r="JE192" s="29"/>
      <c r="JF192" s="29"/>
      <c r="JG192" s="29"/>
      <c r="JH192" s="29"/>
      <c r="JI192" s="29"/>
      <c r="JJ192" s="29"/>
      <c r="JK192" s="29"/>
      <c r="JL192" s="29"/>
      <c r="JM192" s="29"/>
      <c r="JN192" s="29"/>
      <c r="JO192" s="29"/>
      <c r="JP192" s="29"/>
      <c r="JQ192" s="29"/>
      <c r="JR192" s="29"/>
      <c r="JS192" s="29"/>
      <c r="JT192" s="29"/>
      <c r="JU192" s="29"/>
      <c r="JV192" s="29"/>
      <c r="JW192" s="29"/>
      <c r="JX192" s="29"/>
      <c r="JY192" s="29"/>
      <c r="JZ192" s="29"/>
      <c r="KA192" s="29"/>
      <c r="KB192" s="29"/>
      <c r="KC192" s="29"/>
      <c r="KD192" s="29"/>
      <c r="KE192" s="29"/>
      <c r="KF192" s="29"/>
      <c r="KG192" s="29"/>
      <c r="KH192" s="29"/>
      <c r="KI192" s="29"/>
      <c r="KJ192" s="29"/>
      <c r="KK192" s="29"/>
      <c r="KL192" s="29"/>
      <c r="KM192" s="29"/>
      <c r="KN192" s="29"/>
      <c r="KO192" s="29"/>
      <c r="KP192" s="29"/>
      <c r="KQ192" s="29"/>
      <c r="KR192" s="29"/>
      <c r="KS192" s="29"/>
      <c r="KT192" s="29"/>
      <c r="KU192" s="29"/>
      <c r="KV192" s="29"/>
      <c r="KW192" s="29"/>
      <c r="KX192" s="29"/>
      <c r="KY192" s="29"/>
      <c r="KZ192" s="29"/>
      <c r="LA192" s="29"/>
      <c r="LB192" s="29"/>
      <c r="LC192" s="29"/>
      <c r="LD192" s="29"/>
      <c r="LE192" s="29"/>
      <c r="LF192" s="29"/>
      <c r="LG192" s="29"/>
      <c r="LH192" s="29"/>
      <c r="LI192" s="29"/>
      <c r="LJ192" s="29"/>
      <c r="LK192" s="29"/>
      <c r="LL192" s="29"/>
      <c r="LM192" s="29"/>
      <c r="LN192" s="29"/>
      <c r="LO192" s="29"/>
      <c r="LP192" s="29"/>
      <c r="LQ192" s="29"/>
      <c r="LR192" s="29"/>
      <c r="LS192" s="29"/>
      <c r="LT192" s="29"/>
      <c r="LU192" s="29"/>
      <c r="LV192" s="29"/>
      <c r="LW192" s="29"/>
      <c r="LX192" s="29"/>
      <c r="LY192" s="29"/>
      <c r="LZ192" s="29"/>
      <c r="MA192" s="29"/>
      <c r="MB192" s="29"/>
      <c r="MC192" s="29"/>
      <c r="MD192" s="29"/>
      <c r="ME192" s="29"/>
      <c r="MF192" s="29"/>
      <c r="MG192" s="29"/>
      <c r="MH192" s="29"/>
      <c r="MI192" s="29"/>
      <c r="MJ192" s="29"/>
      <c r="MK192" s="29"/>
      <c r="ML192" s="29"/>
      <c r="MM192" s="29"/>
      <c r="MN192" s="29"/>
      <c r="MO192" s="29"/>
      <c r="MP192" s="29"/>
      <c r="MQ192" s="29"/>
      <c r="MR192" s="29"/>
      <c r="MS192" s="29"/>
      <c r="MT192" s="29"/>
      <c r="MU192" s="29"/>
      <c r="MV192" s="29"/>
      <c r="MW192" s="29"/>
      <c r="MX192" s="29"/>
      <c r="MY192" s="29"/>
      <c r="MZ192" s="29"/>
      <c r="NA192" s="29"/>
      <c r="NB192" s="29"/>
      <c r="NC192" s="29"/>
      <c r="ND192" s="29"/>
      <c r="NE192" s="29"/>
      <c r="NF192" s="29"/>
      <c r="NG192" s="29"/>
      <c r="NH192" s="29"/>
      <c r="NI192" s="29"/>
      <c r="NJ192" s="29"/>
      <c r="NK192" s="29"/>
      <c r="NL192" s="29"/>
      <c r="NM192" s="29"/>
      <c r="NN192" s="29"/>
      <c r="NO192" s="29"/>
      <c r="NP192" s="29"/>
      <c r="NQ192" s="29"/>
      <c r="NR192" s="29"/>
      <c r="NS192" s="29"/>
      <c r="NT192" s="29"/>
      <c r="NU192" s="29"/>
      <c r="NV192" s="29"/>
      <c r="NW192" s="29"/>
      <c r="NX192" s="29"/>
      <c r="NY192" s="29"/>
      <c r="NZ192" s="29"/>
      <c r="OA192" s="29"/>
      <c r="OB192" s="29"/>
      <c r="OC192" s="29"/>
      <c r="OD192" s="29"/>
      <c r="OE192" s="29"/>
      <c r="OF192" s="29"/>
      <c r="OG192" s="29"/>
      <c r="OH192" s="29"/>
      <c r="OI192" s="29"/>
      <c r="OJ192" s="29"/>
      <c r="OK192" s="29"/>
      <c r="OL192" s="29"/>
      <c r="OM192" s="29"/>
      <c r="ON192" s="29"/>
      <c r="OO192" s="29"/>
      <c r="OP192" s="29"/>
      <c r="OQ192" s="29"/>
      <c r="OR192" s="29"/>
      <c r="OS192" s="29"/>
      <c r="OT192" s="29"/>
      <c r="OU192" s="29"/>
      <c r="OV192" s="29"/>
      <c r="OW192" s="29"/>
      <c r="OX192" s="29"/>
      <c r="OY192" s="29"/>
      <c r="OZ192" s="29"/>
      <c r="PA192" s="29"/>
      <c r="PB192" s="29"/>
      <c r="PC192" s="29"/>
      <c r="PD192" s="29"/>
      <c r="PE192" s="29"/>
      <c r="PF192" s="29"/>
      <c r="PG192" s="29"/>
      <c r="PH192" s="29"/>
      <c r="PI192" s="29"/>
      <c r="PJ192" s="29"/>
      <c r="PK192" s="29"/>
      <c r="PL192" s="29"/>
      <c r="PM192" s="29"/>
      <c r="PN192" s="29"/>
      <c r="PO192" s="29"/>
      <c r="PP192" s="29"/>
      <c r="PQ192" s="29"/>
      <c r="PR192" s="29"/>
      <c r="PS192" s="29"/>
      <c r="PT192" s="29"/>
      <c r="PU192" s="29"/>
      <c r="PV192" s="29"/>
      <c r="PW192" s="29"/>
      <c r="PX192" s="29"/>
      <c r="PY192" s="29"/>
      <c r="PZ192" s="29"/>
      <c r="QA192" s="29"/>
      <c r="QB192" s="29"/>
      <c r="QC192" s="29"/>
      <c r="QD192" s="29"/>
      <c r="QE192" s="29"/>
      <c r="QF192" s="29"/>
      <c r="QG192" s="29"/>
      <c r="QH192" s="29"/>
      <c r="QI192" s="29"/>
      <c r="QJ192" s="29"/>
      <c r="QK192" s="29"/>
      <c r="QL192" s="29"/>
      <c r="QM192" s="29"/>
      <c r="QN192" s="29"/>
      <c r="QO192" s="29"/>
      <c r="QP192" s="29"/>
      <c r="QQ192" s="29"/>
      <c r="QR192" s="29"/>
      <c r="QS192" s="29"/>
      <c r="QT192" s="29"/>
      <c r="QU192" s="29"/>
      <c r="QV192" s="29"/>
      <c r="QW192" s="29"/>
      <c r="QX192" s="29"/>
      <c r="QY192" s="29"/>
      <c r="QZ192" s="29"/>
      <c r="RA192" s="29"/>
      <c r="RB192" s="29"/>
      <c r="RC192" s="29"/>
      <c r="RD192" s="29"/>
      <c r="RE192" s="29"/>
      <c r="RF192" s="29"/>
      <c r="RG192" s="29"/>
      <c r="RH192" s="29"/>
      <c r="RI192" s="29"/>
      <c r="RJ192" s="29"/>
      <c r="RK192" s="29"/>
      <c r="RL192" s="29"/>
    </row>
    <row r="193" spans="1:480" s="30" customFormat="1" ht="72" customHeight="1" x14ac:dyDescent="0.25">
      <c r="A193" s="34" t="s">
        <v>50</v>
      </c>
      <c r="B193" s="34" t="s">
        <v>57</v>
      </c>
      <c r="C193" s="34" t="s">
        <v>19</v>
      </c>
      <c r="D193" s="26" t="s">
        <v>291</v>
      </c>
      <c r="E193" s="26" t="s">
        <v>52</v>
      </c>
      <c r="F193" s="27" t="s">
        <v>18</v>
      </c>
      <c r="G193" s="33">
        <v>0.46</v>
      </c>
      <c r="H193" s="135">
        <v>45607</v>
      </c>
      <c r="I193" s="107">
        <v>0</v>
      </c>
      <c r="J193" s="107">
        <v>0</v>
      </c>
      <c r="K193" s="242">
        <v>11589.38</v>
      </c>
      <c r="L193" s="28">
        <v>0</v>
      </c>
      <c r="M193" s="28">
        <v>0</v>
      </c>
      <c r="N193" s="52"/>
      <c r="O193" s="52"/>
      <c r="P193" s="75"/>
      <c r="Q193" s="158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  <c r="BM193" s="29"/>
      <c r="BN193" s="29"/>
      <c r="BO193" s="29"/>
      <c r="BP193" s="29"/>
      <c r="BQ193" s="29"/>
      <c r="BR193" s="29"/>
      <c r="BS193" s="29"/>
      <c r="BT193" s="29"/>
      <c r="BU193" s="29"/>
      <c r="BV193" s="29"/>
      <c r="BW193" s="29"/>
      <c r="BX193" s="29"/>
      <c r="BY193" s="29"/>
      <c r="BZ193" s="29"/>
      <c r="CA193" s="29"/>
      <c r="CB193" s="29"/>
      <c r="CC193" s="29"/>
      <c r="CD193" s="29"/>
      <c r="CE193" s="29"/>
      <c r="CF193" s="29"/>
      <c r="CG193" s="29"/>
      <c r="CH193" s="29"/>
      <c r="CI193" s="29"/>
      <c r="CJ193" s="29"/>
      <c r="CK193" s="29"/>
      <c r="CL193" s="29"/>
      <c r="CM193" s="29"/>
      <c r="CN193" s="29"/>
      <c r="CO193" s="29"/>
      <c r="CP193" s="29"/>
      <c r="CQ193" s="29"/>
      <c r="CR193" s="29"/>
      <c r="CS193" s="29"/>
      <c r="CT193" s="29"/>
      <c r="CU193" s="29"/>
      <c r="CV193" s="29"/>
      <c r="CW193" s="29"/>
      <c r="CX193" s="29"/>
      <c r="CY193" s="29"/>
      <c r="CZ193" s="29"/>
      <c r="DA193" s="29"/>
      <c r="DB193" s="29"/>
      <c r="DC193" s="29"/>
      <c r="DD193" s="29"/>
      <c r="DE193" s="29"/>
      <c r="DF193" s="29"/>
      <c r="DG193" s="29"/>
      <c r="DH193" s="29"/>
      <c r="DI193" s="29"/>
      <c r="DJ193" s="29"/>
      <c r="DK193" s="29"/>
      <c r="DL193" s="29"/>
      <c r="DM193" s="29"/>
      <c r="DN193" s="29"/>
      <c r="DO193" s="29"/>
      <c r="DP193" s="29"/>
      <c r="DQ193" s="29"/>
      <c r="DR193" s="29"/>
      <c r="DS193" s="29"/>
      <c r="DT193" s="29"/>
      <c r="DU193" s="29"/>
      <c r="DV193" s="29"/>
      <c r="DW193" s="29"/>
      <c r="DX193" s="29"/>
      <c r="DY193" s="29"/>
      <c r="DZ193" s="29"/>
      <c r="EA193" s="29"/>
      <c r="EB193" s="29"/>
      <c r="EC193" s="29"/>
      <c r="ED193" s="29"/>
      <c r="EE193" s="29"/>
      <c r="EF193" s="29"/>
      <c r="EG193" s="29"/>
      <c r="EH193" s="29"/>
      <c r="EI193" s="29"/>
      <c r="EJ193" s="29"/>
      <c r="EK193" s="29"/>
      <c r="EL193" s="29"/>
      <c r="EM193" s="29"/>
      <c r="EN193" s="29"/>
      <c r="EO193" s="29"/>
      <c r="EP193" s="29"/>
      <c r="EQ193" s="29"/>
      <c r="ER193" s="29"/>
      <c r="ES193" s="29"/>
      <c r="ET193" s="29"/>
      <c r="EU193" s="29"/>
      <c r="EV193" s="29"/>
      <c r="EW193" s="29"/>
      <c r="EX193" s="29"/>
      <c r="EY193" s="29"/>
      <c r="EZ193" s="29"/>
      <c r="FA193" s="29"/>
      <c r="FB193" s="29"/>
      <c r="FC193" s="29"/>
      <c r="FD193" s="29"/>
      <c r="FE193" s="29"/>
      <c r="FF193" s="29"/>
      <c r="FG193" s="29"/>
      <c r="FH193" s="29"/>
      <c r="FI193" s="29"/>
      <c r="FJ193" s="29"/>
      <c r="FK193" s="29"/>
      <c r="FL193" s="29"/>
      <c r="FM193" s="29"/>
      <c r="FN193" s="29"/>
      <c r="FO193" s="29"/>
      <c r="FP193" s="29"/>
      <c r="FQ193" s="29"/>
      <c r="FR193" s="29"/>
      <c r="FS193" s="29"/>
      <c r="FT193" s="29"/>
      <c r="FU193" s="29"/>
      <c r="FV193" s="29"/>
      <c r="FW193" s="29"/>
      <c r="FX193" s="29"/>
      <c r="FY193" s="29"/>
      <c r="FZ193" s="29"/>
      <c r="GA193" s="29"/>
      <c r="GB193" s="29"/>
      <c r="GC193" s="29"/>
      <c r="GD193" s="29"/>
      <c r="GE193" s="29"/>
      <c r="GF193" s="29"/>
      <c r="GG193" s="29"/>
      <c r="GH193" s="29"/>
      <c r="GI193" s="29"/>
      <c r="GJ193" s="29"/>
      <c r="GK193" s="29"/>
      <c r="GL193" s="29"/>
      <c r="GM193" s="29"/>
      <c r="GN193" s="29"/>
      <c r="GO193" s="29"/>
      <c r="GP193" s="29"/>
      <c r="GQ193" s="29"/>
      <c r="GR193" s="29"/>
      <c r="GS193" s="29"/>
      <c r="GT193" s="29"/>
      <c r="GU193" s="29"/>
      <c r="GV193" s="29"/>
      <c r="GW193" s="29"/>
      <c r="GX193" s="29"/>
      <c r="GY193" s="29"/>
      <c r="GZ193" s="29"/>
      <c r="HA193" s="29"/>
      <c r="HB193" s="29"/>
      <c r="HC193" s="29"/>
      <c r="HD193" s="29"/>
      <c r="HE193" s="29"/>
      <c r="HF193" s="29"/>
      <c r="HG193" s="29"/>
      <c r="HH193" s="29"/>
      <c r="HI193" s="29"/>
      <c r="HJ193" s="29"/>
      <c r="HK193" s="29"/>
      <c r="HL193" s="29"/>
      <c r="HM193" s="29"/>
      <c r="HN193" s="29"/>
      <c r="HO193" s="29"/>
      <c r="HP193" s="29"/>
      <c r="HQ193" s="29"/>
      <c r="HR193" s="29"/>
      <c r="HS193" s="29"/>
      <c r="HT193" s="29"/>
      <c r="HU193" s="29"/>
      <c r="HV193" s="29"/>
      <c r="HW193" s="29"/>
      <c r="HX193" s="29"/>
      <c r="HY193" s="29"/>
      <c r="HZ193" s="29"/>
      <c r="IA193" s="29"/>
      <c r="IB193" s="29"/>
      <c r="IC193" s="29"/>
      <c r="ID193" s="29"/>
      <c r="IE193" s="29"/>
      <c r="IF193" s="29"/>
      <c r="IG193" s="29"/>
      <c r="IH193" s="29"/>
      <c r="II193" s="29"/>
      <c r="IJ193" s="29"/>
      <c r="IK193" s="29"/>
      <c r="IL193" s="29"/>
      <c r="IM193" s="29"/>
      <c r="IN193" s="29"/>
      <c r="IO193" s="29"/>
      <c r="IP193" s="29"/>
      <c r="IQ193" s="29"/>
      <c r="IR193" s="29"/>
      <c r="IS193" s="29"/>
      <c r="IT193" s="29"/>
      <c r="IU193" s="29"/>
      <c r="IV193" s="29"/>
      <c r="IW193" s="29"/>
      <c r="IX193" s="29"/>
      <c r="IY193" s="29"/>
      <c r="IZ193" s="29"/>
      <c r="JA193" s="29"/>
      <c r="JB193" s="29"/>
      <c r="JC193" s="29"/>
      <c r="JD193" s="29"/>
      <c r="JE193" s="29"/>
      <c r="JF193" s="29"/>
      <c r="JG193" s="29"/>
      <c r="JH193" s="29"/>
      <c r="JI193" s="29"/>
      <c r="JJ193" s="29"/>
      <c r="JK193" s="29"/>
      <c r="JL193" s="29"/>
      <c r="JM193" s="29"/>
      <c r="JN193" s="29"/>
      <c r="JO193" s="29"/>
      <c r="JP193" s="29"/>
      <c r="JQ193" s="29"/>
      <c r="JR193" s="29"/>
      <c r="JS193" s="29"/>
      <c r="JT193" s="29"/>
      <c r="JU193" s="29"/>
      <c r="JV193" s="29"/>
      <c r="JW193" s="29"/>
      <c r="JX193" s="29"/>
      <c r="JY193" s="29"/>
      <c r="JZ193" s="29"/>
      <c r="KA193" s="29"/>
      <c r="KB193" s="29"/>
      <c r="KC193" s="29"/>
      <c r="KD193" s="29"/>
      <c r="KE193" s="29"/>
      <c r="KF193" s="29"/>
      <c r="KG193" s="29"/>
      <c r="KH193" s="29"/>
      <c r="KI193" s="29"/>
      <c r="KJ193" s="29"/>
      <c r="KK193" s="29"/>
      <c r="KL193" s="29"/>
      <c r="KM193" s="29"/>
      <c r="KN193" s="29"/>
      <c r="KO193" s="29"/>
      <c r="KP193" s="29"/>
      <c r="KQ193" s="29"/>
      <c r="KR193" s="29"/>
      <c r="KS193" s="29"/>
      <c r="KT193" s="29"/>
      <c r="KU193" s="29"/>
      <c r="KV193" s="29"/>
      <c r="KW193" s="29"/>
      <c r="KX193" s="29"/>
      <c r="KY193" s="29"/>
      <c r="KZ193" s="29"/>
      <c r="LA193" s="29"/>
      <c r="LB193" s="29"/>
      <c r="LC193" s="29"/>
      <c r="LD193" s="29"/>
      <c r="LE193" s="29"/>
      <c r="LF193" s="29"/>
      <c r="LG193" s="29"/>
      <c r="LH193" s="29"/>
      <c r="LI193" s="29"/>
      <c r="LJ193" s="29"/>
      <c r="LK193" s="29"/>
      <c r="LL193" s="29"/>
      <c r="LM193" s="29"/>
      <c r="LN193" s="29"/>
      <c r="LO193" s="29"/>
      <c r="LP193" s="29"/>
      <c r="LQ193" s="29"/>
      <c r="LR193" s="29"/>
      <c r="LS193" s="29"/>
      <c r="LT193" s="29"/>
      <c r="LU193" s="29"/>
      <c r="LV193" s="29"/>
      <c r="LW193" s="29"/>
      <c r="LX193" s="29"/>
      <c r="LY193" s="29"/>
      <c r="LZ193" s="29"/>
      <c r="MA193" s="29"/>
      <c r="MB193" s="29"/>
      <c r="MC193" s="29"/>
      <c r="MD193" s="29"/>
      <c r="ME193" s="29"/>
      <c r="MF193" s="29"/>
      <c r="MG193" s="29"/>
      <c r="MH193" s="29"/>
      <c r="MI193" s="29"/>
      <c r="MJ193" s="29"/>
      <c r="MK193" s="29"/>
      <c r="ML193" s="29"/>
      <c r="MM193" s="29"/>
      <c r="MN193" s="29"/>
      <c r="MO193" s="29"/>
      <c r="MP193" s="29"/>
      <c r="MQ193" s="29"/>
      <c r="MR193" s="29"/>
      <c r="MS193" s="29"/>
      <c r="MT193" s="29"/>
      <c r="MU193" s="29"/>
      <c r="MV193" s="29"/>
      <c r="MW193" s="29"/>
      <c r="MX193" s="29"/>
      <c r="MY193" s="29"/>
      <c r="MZ193" s="29"/>
      <c r="NA193" s="29"/>
      <c r="NB193" s="29"/>
      <c r="NC193" s="29"/>
      <c r="ND193" s="29"/>
      <c r="NE193" s="29"/>
      <c r="NF193" s="29"/>
      <c r="NG193" s="29"/>
      <c r="NH193" s="29"/>
      <c r="NI193" s="29"/>
      <c r="NJ193" s="29"/>
      <c r="NK193" s="29"/>
      <c r="NL193" s="29"/>
      <c r="NM193" s="29"/>
      <c r="NN193" s="29"/>
      <c r="NO193" s="29"/>
      <c r="NP193" s="29"/>
      <c r="NQ193" s="29"/>
      <c r="NR193" s="29"/>
      <c r="NS193" s="29"/>
      <c r="NT193" s="29"/>
      <c r="NU193" s="29"/>
      <c r="NV193" s="29"/>
      <c r="NW193" s="29"/>
      <c r="NX193" s="29"/>
      <c r="NY193" s="29"/>
      <c r="NZ193" s="29"/>
      <c r="OA193" s="29"/>
      <c r="OB193" s="29"/>
      <c r="OC193" s="29"/>
      <c r="OD193" s="29"/>
      <c r="OE193" s="29"/>
      <c r="OF193" s="29"/>
      <c r="OG193" s="29"/>
      <c r="OH193" s="29"/>
      <c r="OI193" s="29"/>
      <c r="OJ193" s="29"/>
      <c r="OK193" s="29"/>
      <c r="OL193" s="29"/>
      <c r="OM193" s="29"/>
      <c r="ON193" s="29"/>
      <c r="OO193" s="29"/>
      <c r="OP193" s="29"/>
      <c r="OQ193" s="29"/>
      <c r="OR193" s="29"/>
      <c r="OS193" s="29"/>
      <c r="OT193" s="29"/>
      <c r="OU193" s="29"/>
      <c r="OV193" s="29"/>
      <c r="OW193" s="29"/>
      <c r="OX193" s="29"/>
      <c r="OY193" s="29"/>
      <c r="OZ193" s="29"/>
      <c r="PA193" s="29"/>
      <c r="PB193" s="29"/>
      <c r="PC193" s="29"/>
      <c r="PD193" s="29"/>
      <c r="PE193" s="29"/>
      <c r="PF193" s="29"/>
      <c r="PG193" s="29"/>
      <c r="PH193" s="29"/>
      <c r="PI193" s="29"/>
      <c r="PJ193" s="29"/>
      <c r="PK193" s="29"/>
      <c r="PL193" s="29"/>
      <c r="PM193" s="29"/>
      <c r="PN193" s="29"/>
      <c r="PO193" s="29"/>
      <c r="PP193" s="29"/>
      <c r="PQ193" s="29"/>
      <c r="PR193" s="29"/>
      <c r="PS193" s="29"/>
      <c r="PT193" s="29"/>
      <c r="PU193" s="29"/>
      <c r="PV193" s="29"/>
      <c r="PW193" s="29"/>
      <c r="PX193" s="29"/>
      <c r="PY193" s="29"/>
      <c r="PZ193" s="29"/>
      <c r="QA193" s="29"/>
      <c r="QB193" s="29"/>
      <c r="QC193" s="29"/>
      <c r="QD193" s="29"/>
      <c r="QE193" s="29"/>
      <c r="QF193" s="29"/>
      <c r="QG193" s="29"/>
      <c r="QH193" s="29"/>
      <c r="QI193" s="29"/>
      <c r="QJ193" s="29"/>
      <c r="QK193" s="29"/>
      <c r="QL193" s="29"/>
      <c r="QM193" s="29"/>
      <c r="QN193" s="29"/>
      <c r="QO193" s="29"/>
      <c r="QP193" s="29"/>
      <c r="QQ193" s="29"/>
      <c r="QR193" s="29"/>
      <c r="QS193" s="29"/>
      <c r="QT193" s="29"/>
      <c r="QU193" s="29"/>
      <c r="QV193" s="29"/>
      <c r="QW193" s="29"/>
      <c r="QX193" s="29"/>
      <c r="QY193" s="29"/>
      <c r="QZ193" s="29"/>
      <c r="RA193" s="29"/>
      <c r="RB193" s="29"/>
      <c r="RC193" s="29"/>
      <c r="RD193" s="29"/>
      <c r="RE193" s="29"/>
      <c r="RF193" s="29"/>
      <c r="RG193" s="29"/>
      <c r="RH193" s="29"/>
      <c r="RI193" s="29"/>
      <c r="RJ193" s="29"/>
      <c r="RK193" s="29"/>
      <c r="RL193" s="29"/>
    </row>
    <row r="194" spans="1:480" s="30" customFormat="1" ht="72" customHeight="1" x14ac:dyDescent="0.25">
      <c r="A194" s="34" t="s">
        <v>50</v>
      </c>
      <c r="B194" s="34" t="s">
        <v>57</v>
      </c>
      <c r="C194" s="34" t="s">
        <v>19</v>
      </c>
      <c r="D194" s="26" t="s">
        <v>292</v>
      </c>
      <c r="E194" s="26" t="s">
        <v>52</v>
      </c>
      <c r="F194" s="27" t="s">
        <v>18</v>
      </c>
      <c r="G194" s="33">
        <v>0.63</v>
      </c>
      <c r="H194" s="135">
        <v>45583</v>
      </c>
      <c r="I194" s="107">
        <v>0</v>
      </c>
      <c r="J194" s="107">
        <v>0</v>
      </c>
      <c r="K194" s="242">
        <v>9531.0300000000007</v>
      </c>
      <c r="L194" s="28">
        <v>0</v>
      </c>
      <c r="M194" s="28">
        <v>0</v>
      </c>
      <c r="N194" s="52"/>
      <c r="O194" s="52"/>
      <c r="P194" s="75"/>
      <c r="Q194" s="158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29"/>
      <c r="BK194" s="29"/>
      <c r="BL194" s="29"/>
      <c r="BM194" s="29"/>
      <c r="BN194" s="29"/>
      <c r="BO194" s="29"/>
      <c r="BP194" s="29"/>
      <c r="BQ194" s="29"/>
      <c r="BR194" s="29"/>
      <c r="BS194" s="29"/>
      <c r="BT194" s="29"/>
      <c r="BU194" s="29"/>
      <c r="BV194" s="29"/>
      <c r="BW194" s="29"/>
      <c r="BX194" s="29"/>
      <c r="BY194" s="29"/>
      <c r="BZ194" s="29"/>
      <c r="CA194" s="29"/>
      <c r="CB194" s="29"/>
      <c r="CC194" s="29"/>
      <c r="CD194" s="29"/>
      <c r="CE194" s="29"/>
      <c r="CF194" s="29"/>
      <c r="CG194" s="29"/>
      <c r="CH194" s="29"/>
      <c r="CI194" s="29"/>
      <c r="CJ194" s="29"/>
      <c r="CK194" s="29"/>
      <c r="CL194" s="29"/>
      <c r="CM194" s="29"/>
      <c r="CN194" s="29"/>
      <c r="CO194" s="29"/>
      <c r="CP194" s="29"/>
      <c r="CQ194" s="29"/>
      <c r="CR194" s="29"/>
      <c r="CS194" s="29"/>
      <c r="CT194" s="29"/>
      <c r="CU194" s="29"/>
      <c r="CV194" s="29"/>
      <c r="CW194" s="29"/>
      <c r="CX194" s="29"/>
      <c r="CY194" s="29"/>
      <c r="CZ194" s="29"/>
      <c r="DA194" s="29"/>
      <c r="DB194" s="29"/>
      <c r="DC194" s="29"/>
      <c r="DD194" s="29"/>
      <c r="DE194" s="29"/>
      <c r="DF194" s="29"/>
      <c r="DG194" s="29"/>
      <c r="DH194" s="29"/>
      <c r="DI194" s="29"/>
      <c r="DJ194" s="29"/>
      <c r="DK194" s="29"/>
      <c r="DL194" s="29"/>
      <c r="DM194" s="29"/>
      <c r="DN194" s="29"/>
      <c r="DO194" s="29"/>
      <c r="DP194" s="29"/>
      <c r="DQ194" s="29"/>
      <c r="DR194" s="29"/>
      <c r="DS194" s="29"/>
      <c r="DT194" s="29"/>
      <c r="DU194" s="29"/>
      <c r="DV194" s="29"/>
      <c r="DW194" s="29"/>
      <c r="DX194" s="29"/>
      <c r="DY194" s="29"/>
      <c r="DZ194" s="29"/>
      <c r="EA194" s="29"/>
      <c r="EB194" s="29"/>
      <c r="EC194" s="29"/>
      <c r="ED194" s="29"/>
      <c r="EE194" s="29"/>
      <c r="EF194" s="29"/>
      <c r="EG194" s="29"/>
      <c r="EH194" s="29"/>
      <c r="EI194" s="29"/>
      <c r="EJ194" s="29"/>
      <c r="EK194" s="29"/>
      <c r="EL194" s="29"/>
      <c r="EM194" s="29"/>
      <c r="EN194" s="29"/>
      <c r="EO194" s="29"/>
      <c r="EP194" s="29"/>
      <c r="EQ194" s="29"/>
      <c r="ER194" s="29"/>
      <c r="ES194" s="29"/>
      <c r="ET194" s="29"/>
      <c r="EU194" s="29"/>
      <c r="EV194" s="29"/>
      <c r="EW194" s="29"/>
      <c r="EX194" s="29"/>
      <c r="EY194" s="29"/>
      <c r="EZ194" s="29"/>
      <c r="FA194" s="29"/>
      <c r="FB194" s="29"/>
      <c r="FC194" s="29"/>
      <c r="FD194" s="29"/>
      <c r="FE194" s="29"/>
      <c r="FF194" s="29"/>
      <c r="FG194" s="29"/>
      <c r="FH194" s="29"/>
      <c r="FI194" s="29"/>
      <c r="FJ194" s="29"/>
      <c r="FK194" s="29"/>
      <c r="FL194" s="29"/>
      <c r="FM194" s="29"/>
      <c r="FN194" s="29"/>
      <c r="FO194" s="29"/>
      <c r="FP194" s="29"/>
      <c r="FQ194" s="29"/>
      <c r="FR194" s="29"/>
      <c r="FS194" s="29"/>
      <c r="FT194" s="29"/>
      <c r="FU194" s="29"/>
      <c r="FV194" s="29"/>
      <c r="FW194" s="29"/>
      <c r="FX194" s="29"/>
      <c r="FY194" s="29"/>
      <c r="FZ194" s="29"/>
      <c r="GA194" s="29"/>
      <c r="GB194" s="29"/>
      <c r="GC194" s="29"/>
      <c r="GD194" s="29"/>
      <c r="GE194" s="29"/>
      <c r="GF194" s="29"/>
      <c r="GG194" s="29"/>
      <c r="GH194" s="29"/>
      <c r="GI194" s="29"/>
      <c r="GJ194" s="29"/>
      <c r="GK194" s="29"/>
      <c r="GL194" s="29"/>
      <c r="GM194" s="29"/>
      <c r="GN194" s="29"/>
      <c r="GO194" s="29"/>
      <c r="GP194" s="29"/>
      <c r="GQ194" s="29"/>
      <c r="GR194" s="29"/>
      <c r="GS194" s="29"/>
      <c r="GT194" s="29"/>
      <c r="GU194" s="29"/>
      <c r="GV194" s="29"/>
      <c r="GW194" s="29"/>
      <c r="GX194" s="29"/>
      <c r="GY194" s="29"/>
      <c r="GZ194" s="29"/>
      <c r="HA194" s="29"/>
      <c r="HB194" s="29"/>
      <c r="HC194" s="29"/>
      <c r="HD194" s="29"/>
      <c r="HE194" s="29"/>
      <c r="HF194" s="29"/>
      <c r="HG194" s="29"/>
      <c r="HH194" s="29"/>
      <c r="HI194" s="29"/>
      <c r="HJ194" s="29"/>
      <c r="HK194" s="29"/>
      <c r="HL194" s="29"/>
      <c r="HM194" s="29"/>
      <c r="HN194" s="29"/>
      <c r="HO194" s="29"/>
      <c r="HP194" s="29"/>
      <c r="HQ194" s="29"/>
      <c r="HR194" s="29"/>
      <c r="HS194" s="29"/>
      <c r="HT194" s="29"/>
      <c r="HU194" s="29"/>
      <c r="HV194" s="29"/>
      <c r="HW194" s="29"/>
      <c r="HX194" s="29"/>
      <c r="HY194" s="29"/>
      <c r="HZ194" s="29"/>
      <c r="IA194" s="29"/>
      <c r="IB194" s="29"/>
      <c r="IC194" s="29"/>
      <c r="ID194" s="29"/>
      <c r="IE194" s="29"/>
      <c r="IF194" s="29"/>
      <c r="IG194" s="29"/>
      <c r="IH194" s="29"/>
      <c r="II194" s="29"/>
      <c r="IJ194" s="29"/>
      <c r="IK194" s="29"/>
      <c r="IL194" s="29"/>
      <c r="IM194" s="29"/>
      <c r="IN194" s="29"/>
      <c r="IO194" s="29"/>
      <c r="IP194" s="29"/>
      <c r="IQ194" s="29"/>
      <c r="IR194" s="29"/>
      <c r="IS194" s="29"/>
      <c r="IT194" s="29"/>
      <c r="IU194" s="29"/>
      <c r="IV194" s="29"/>
      <c r="IW194" s="29"/>
      <c r="IX194" s="29"/>
      <c r="IY194" s="29"/>
      <c r="IZ194" s="29"/>
      <c r="JA194" s="29"/>
      <c r="JB194" s="29"/>
      <c r="JC194" s="29"/>
      <c r="JD194" s="29"/>
      <c r="JE194" s="29"/>
      <c r="JF194" s="29"/>
      <c r="JG194" s="29"/>
      <c r="JH194" s="29"/>
      <c r="JI194" s="29"/>
      <c r="JJ194" s="29"/>
      <c r="JK194" s="29"/>
      <c r="JL194" s="29"/>
      <c r="JM194" s="29"/>
      <c r="JN194" s="29"/>
      <c r="JO194" s="29"/>
      <c r="JP194" s="29"/>
      <c r="JQ194" s="29"/>
      <c r="JR194" s="29"/>
      <c r="JS194" s="29"/>
      <c r="JT194" s="29"/>
      <c r="JU194" s="29"/>
      <c r="JV194" s="29"/>
      <c r="JW194" s="29"/>
      <c r="JX194" s="29"/>
      <c r="JY194" s="29"/>
      <c r="JZ194" s="29"/>
      <c r="KA194" s="29"/>
      <c r="KB194" s="29"/>
      <c r="KC194" s="29"/>
      <c r="KD194" s="29"/>
      <c r="KE194" s="29"/>
      <c r="KF194" s="29"/>
      <c r="KG194" s="29"/>
      <c r="KH194" s="29"/>
      <c r="KI194" s="29"/>
      <c r="KJ194" s="29"/>
      <c r="KK194" s="29"/>
      <c r="KL194" s="29"/>
      <c r="KM194" s="29"/>
      <c r="KN194" s="29"/>
      <c r="KO194" s="29"/>
      <c r="KP194" s="29"/>
      <c r="KQ194" s="29"/>
      <c r="KR194" s="29"/>
      <c r="KS194" s="29"/>
      <c r="KT194" s="29"/>
      <c r="KU194" s="29"/>
      <c r="KV194" s="29"/>
      <c r="KW194" s="29"/>
      <c r="KX194" s="29"/>
      <c r="KY194" s="29"/>
      <c r="KZ194" s="29"/>
      <c r="LA194" s="29"/>
      <c r="LB194" s="29"/>
      <c r="LC194" s="29"/>
      <c r="LD194" s="29"/>
      <c r="LE194" s="29"/>
      <c r="LF194" s="29"/>
      <c r="LG194" s="29"/>
      <c r="LH194" s="29"/>
      <c r="LI194" s="29"/>
      <c r="LJ194" s="29"/>
      <c r="LK194" s="29"/>
      <c r="LL194" s="29"/>
      <c r="LM194" s="29"/>
      <c r="LN194" s="29"/>
      <c r="LO194" s="29"/>
      <c r="LP194" s="29"/>
      <c r="LQ194" s="29"/>
      <c r="LR194" s="29"/>
      <c r="LS194" s="29"/>
      <c r="LT194" s="29"/>
      <c r="LU194" s="29"/>
      <c r="LV194" s="29"/>
      <c r="LW194" s="29"/>
      <c r="LX194" s="29"/>
      <c r="LY194" s="29"/>
      <c r="LZ194" s="29"/>
      <c r="MA194" s="29"/>
      <c r="MB194" s="29"/>
      <c r="MC194" s="29"/>
      <c r="MD194" s="29"/>
      <c r="ME194" s="29"/>
      <c r="MF194" s="29"/>
      <c r="MG194" s="29"/>
      <c r="MH194" s="29"/>
      <c r="MI194" s="29"/>
      <c r="MJ194" s="29"/>
      <c r="MK194" s="29"/>
      <c r="ML194" s="29"/>
      <c r="MM194" s="29"/>
      <c r="MN194" s="29"/>
      <c r="MO194" s="29"/>
      <c r="MP194" s="29"/>
      <c r="MQ194" s="29"/>
      <c r="MR194" s="29"/>
      <c r="MS194" s="29"/>
      <c r="MT194" s="29"/>
      <c r="MU194" s="29"/>
      <c r="MV194" s="29"/>
      <c r="MW194" s="29"/>
      <c r="MX194" s="29"/>
      <c r="MY194" s="29"/>
      <c r="MZ194" s="29"/>
      <c r="NA194" s="29"/>
      <c r="NB194" s="29"/>
      <c r="NC194" s="29"/>
      <c r="ND194" s="29"/>
      <c r="NE194" s="29"/>
      <c r="NF194" s="29"/>
      <c r="NG194" s="29"/>
      <c r="NH194" s="29"/>
      <c r="NI194" s="29"/>
      <c r="NJ194" s="29"/>
      <c r="NK194" s="29"/>
      <c r="NL194" s="29"/>
      <c r="NM194" s="29"/>
      <c r="NN194" s="29"/>
      <c r="NO194" s="29"/>
      <c r="NP194" s="29"/>
      <c r="NQ194" s="29"/>
      <c r="NR194" s="29"/>
      <c r="NS194" s="29"/>
      <c r="NT194" s="29"/>
      <c r="NU194" s="29"/>
      <c r="NV194" s="29"/>
      <c r="NW194" s="29"/>
      <c r="NX194" s="29"/>
      <c r="NY194" s="29"/>
      <c r="NZ194" s="29"/>
      <c r="OA194" s="29"/>
      <c r="OB194" s="29"/>
      <c r="OC194" s="29"/>
      <c r="OD194" s="29"/>
      <c r="OE194" s="29"/>
      <c r="OF194" s="29"/>
      <c r="OG194" s="29"/>
      <c r="OH194" s="29"/>
      <c r="OI194" s="29"/>
      <c r="OJ194" s="29"/>
      <c r="OK194" s="29"/>
      <c r="OL194" s="29"/>
      <c r="OM194" s="29"/>
      <c r="ON194" s="29"/>
      <c r="OO194" s="29"/>
      <c r="OP194" s="29"/>
      <c r="OQ194" s="29"/>
      <c r="OR194" s="29"/>
      <c r="OS194" s="29"/>
      <c r="OT194" s="29"/>
      <c r="OU194" s="29"/>
      <c r="OV194" s="29"/>
      <c r="OW194" s="29"/>
      <c r="OX194" s="29"/>
      <c r="OY194" s="29"/>
      <c r="OZ194" s="29"/>
      <c r="PA194" s="29"/>
      <c r="PB194" s="29"/>
      <c r="PC194" s="29"/>
      <c r="PD194" s="29"/>
      <c r="PE194" s="29"/>
      <c r="PF194" s="29"/>
      <c r="PG194" s="29"/>
      <c r="PH194" s="29"/>
      <c r="PI194" s="29"/>
      <c r="PJ194" s="29"/>
      <c r="PK194" s="29"/>
      <c r="PL194" s="29"/>
      <c r="PM194" s="29"/>
      <c r="PN194" s="29"/>
      <c r="PO194" s="29"/>
      <c r="PP194" s="29"/>
      <c r="PQ194" s="29"/>
      <c r="PR194" s="29"/>
      <c r="PS194" s="29"/>
      <c r="PT194" s="29"/>
      <c r="PU194" s="29"/>
      <c r="PV194" s="29"/>
      <c r="PW194" s="29"/>
      <c r="PX194" s="29"/>
      <c r="PY194" s="29"/>
      <c r="PZ194" s="29"/>
      <c r="QA194" s="29"/>
      <c r="QB194" s="29"/>
      <c r="QC194" s="29"/>
      <c r="QD194" s="29"/>
      <c r="QE194" s="29"/>
      <c r="QF194" s="29"/>
      <c r="QG194" s="29"/>
      <c r="QH194" s="29"/>
      <c r="QI194" s="29"/>
      <c r="QJ194" s="29"/>
      <c r="QK194" s="29"/>
      <c r="QL194" s="29"/>
      <c r="QM194" s="29"/>
      <c r="QN194" s="29"/>
      <c r="QO194" s="29"/>
      <c r="QP194" s="29"/>
      <c r="QQ194" s="29"/>
      <c r="QR194" s="29"/>
      <c r="QS194" s="29"/>
      <c r="QT194" s="29"/>
      <c r="QU194" s="29"/>
      <c r="QV194" s="29"/>
      <c r="QW194" s="29"/>
      <c r="QX194" s="29"/>
      <c r="QY194" s="29"/>
      <c r="QZ194" s="29"/>
      <c r="RA194" s="29"/>
      <c r="RB194" s="29"/>
      <c r="RC194" s="29"/>
      <c r="RD194" s="29"/>
      <c r="RE194" s="29"/>
      <c r="RF194" s="29"/>
      <c r="RG194" s="29"/>
      <c r="RH194" s="29"/>
      <c r="RI194" s="29"/>
      <c r="RJ194" s="29"/>
      <c r="RK194" s="29"/>
      <c r="RL194" s="29"/>
    </row>
    <row r="195" spans="1:480" s="30" customFormat="1" ht="72" customHeight="1" x14ac:dyDescent="0.25">
      <c r="A195" s="58" t="s">
        <v>13</v>
      </c>
      <c r="B195" s="58" t="s">
        <v>13</v>
      </c>
      <c r="C195" s="58" t="s">
        <v>13</v>
      </c>
      <c r="D195" s="72" t="s">
        <v>233</v>
      </c>
      <c r="E195" s="60" t="s">
        <v>52</v>
      </c>
      <c r="F195" s="61" t="s">
        <v>18</v>
      </c>
      <c r="G195" s="62">
        <f>SUM(G196:G197)</f>
        <v>0.73</v>
      </c>
      <c r="H195" s="62" t="s">
        <v>13</v>
      </c>
      <c r="I195" s="62">
        <f>SUM(I196:I197)</f>
        <v>0</v>
      </c>
      <c r="J195" s="62">
        <f>SUM(J196:J197)</f>
        <v>0</v>
      </c>
      <c r="K195" s="62">
        <f>SUM(K196:K197)</f>
        <v>8902.99</v>
      </c>
      <c r="L195" s="62">
        <f>SUM(L196:L197)</f>
        <v>0</v>
      </c>
      <c r="M195" s="62">
        <f>SUM(M196:M197)</f>
        <v>0</v>
      </c>
      <c r="N195" s="52"/>
      <c r="O195" s="52"/>
      <c r="P195" s="75"/>
      <c r="Q195" s="158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  <c r="BA195" s="29"/>
      <c r="BB195" s="29"/>
      <c r="BC195" s="29"/>
      <c r="BD195" s="29"/>
      <c r="BE195" s="29"/>
      <c r="BF195" s="29"/>
      <c r="BG195" s="29"/>
      <c r="BH195" s="29"/>
      <c r="BI195" s="29"/>
      <c r="BJ195" s="29"/>
      <c r="BK195" s="29"/>
      <c r="BL195" s="29"/>
      <c r="BM195" s="29"/>
      <c r="BN195" s="29"/>
      <c r="BO195" s="29"/>
      <c r="BP195" s="29"/>
      <c r="BQ195" s="29"/>
      <c r="BR195" s="29"/>
      <c r="BS195" s="29"/>
      <c r="BT195" s="29"/>
      <c r="BU195" s="29"/>
      <c r="BV195" s="29"/>
      <c r="BW195" s="29"/>
      <c r="BX195" s="29"/>
      <c r="BY195" s="29"/>
      <c r="BZ195" s="29"/>
      <c r="CA195" s="29"/>
      <c r="CB195" s="29"/>
      <c r="CC195" s="29"/>
      <c r="CD195" s="29"/>
      <c r="CE195" s="29"/>
      <c r="CF195" s="29"/>
      <c r="CG195" s="29"/>
      <c r="CH195" s="29"/>
      <c r="CI195" s="29"/>
      <c r="CJ195" s="29"/>
      <c r="CK195" s="29"/>
      <c r="CL195" s="29"/>
      <c r="CM195" s="29"/>
      <c r="CN195" s="29"/>
      <c r="CO195" s="29"/>
      <c r="CP195" s="29"/>
      <c r="CQ195" s="29"/>
      <c r="CR195" s="29"/>
      <c r="CS195" s="29"/>
      <c r="CT195" s="29"/>
      <c r="CU195" s="29"/>
      <c r="CV195" s="29"/>
      <c r="CW195" s="29"/>
      <c r="CX195" s="29"/>
      <c r="CY195" s="29"/>
      <c r="CZ195" s="29"/>
      <c r="DA195" s="29"/>
      <c r="DB195" s="29"/>
      <c r="DC195" s="29"/>
      <c r="DD195" s="29"/>
      <c r="DE195" s="29"/>
      <c r="DF195" s="29"/>
      <c r="DG195" s="29"/>
      <c r="DH195" s="29"/>
      <c r="DI195" s="29"/>
      <c r="DJ195" s="29"/>
      <c r="DK195" s="29"/>
      <c r="DL195" s="29"/>
      <c r="DM195" s="29"/>
      <c r="DN195" s="29"/>
      <c r="DO195" s="29"/>
      <c r="DP195" s="29"/>
      <c r="DQ195" s="29"/>
      <c r="DR195" s="29"/>
      <c r="DS195" s="29"/>
      <c r="DT195" s="29"/>
      <c r="DU195" s="29"/>
      <c r="DV195" s="29"/>
      <c r="DW195" s="29"/>
      <c r="DX195" s="29"/>
      <c r="DY195" s="29"/>
      <c r="DZ195" s="29"/>
      <c r="EA195" s="29"/>
      <c r="EB195" s="29"/>
      <c r="EC195" s="29"/>
      <c r="ED195" s="29"/>
      <c r="EE195" s="29"/>
      <c r="EF195" s="29"/>
      <c r="EG195" s="29"/>
      <c r="EH195" s="29"/>
      <c r="EI195" s="29"/>
      <c r="EJ195" s="29"/>
      <c r="EK195" s="29"/>
      <c r="EL195" s="29"/>
      <c r="EM195" s="29"/>
      <c r="EN195" s="29"/>
      <c r="EO195" s="29"/>
      <c r="EP195" s="29"/>
      <c r="EQ195" s="29"/>
      <c r="ER195" s="29"/>
      <c r="ES195" s="29"/>
      <c r="ET195" s="29"/>
      <c r="EU195" s="29"/>
      <c r="EV195" s="29"/>
      <c r="EW195" s="29"/>
      <c r="EX195" s="29"/>
      <c r="EY195" s="29"/>
      <c r="EZ195" s="29"/>
      <c r="FA195" s="29"/>
      <c r="FB195" s="29"/>
      <c r="FC195" s="29"/>
      <c r="FD195" s="29"/>
      <c r="FE195" s="29"/>
      <c r="FF195" s="29"/>
      <c r="FG195" s="29"/>
      <c r="FH195" s="29"/>
      <c r="FI195" s="29"/>
      <c r="FJ195" s="29"/>
      <c r="FK195" s="29"/>
      <c r="FL195" s="29"/>
      <c r="FM195" s="29"/>
      <c r="FN195" s="29"/>
      <c r="FO195" s="29"/>
      <c r="FP195" s="29"/>
      <c r="FQ195" s="29"/>
      <c r="FR195" s="29"/>
      <c r="FS195" s="29"/>
      <c r="FT195" s="29"/>
      <c r="FU195" s="29"/>
      <c r="FV195" s="29"/>
      <c r="FW195" s="29"/>
      <c r="FX195" s="29"/>
      <c r="FY195" s="29"/>
      <c r="FZ195" s="29"/>
      <c r="GA195" s="29"/>
      <c r="GB195" s="29"/>
      <c r="GC195" s="29"/>
      <c r="GD195" s="29"/>
      <c r="GE195" s="29"/>
      <c r="GF195" s="29"/>
      <c r="GG195" s="29"/>
      <c r="GH195" s="29"/>
      <c r="GI195" s="29"/>
      <c r="GJ195" s="29"/>
      <c r="GK195" s="29"/>
      <c r="GL195" s="29"/>
      <c r="GM195" s="29"/>
      <c r="GN195" s="29"/>
      <c r="GO195" s="29"/>
      <c r="GP195" s="29"/>
      <c r="GQ195" s="29"/>
      <c r="GR195" s="29"/>
      <c r="GS195" s="29"/>
      <c r="GT195" s="29"/>
      <c r="GU195" s="29"/>
      <c r="GV195" s="29"/>
      <c r="GW195" s="29"/>
      <c r="GX195" s="29"/>
      <c r="GY195" s="29"/>
      <c r="GZ195" s="29"/>
      <c r="HA195" s="29"/>
      <c r="HB195" s="29"/>
      <c r="HC195" s="29"/>
      <c r="HD195" s="29"/>
      <c r="HE195" s="29"/>
      <c r="HF195" s="29"/>
      <c r="HG195" s="29"/>
      <c r="HH195" s="29"/>
      <c r="HI195" s="29"/>
      <c r="HJ195" s="29"/>
      <c r="HK195" s="29"/>
      <c r="HL195" s="29"/>
      <c r="HM195" s="29"/>
      <c r="HN195" s="29"/>
      <c r="HO195" s="29"/>
      <c r="HP195" s="29"/>
      <c r="HQ195" s="29"/>
      <c r="HR195" s="29"/>
      <c r="HS195" s="29"/>
      <c r="HT195" s="29"/>
      <c r="HU195" s="29"/>
      <c r="HV195" s="29"/>
      <c r="HW195" s="29"/>
      <c r="HX195" s="29"/>
      <c r="HY195" s="29"/>
      <c r="HZ195" s="29"/>
      <c r="IA195" s="29"/>
      <c r="IB195" s="29"/>
      <c r="IC195" s="29"/>
      <c r="ID195" s="29"/>
      <c r="IE195" s="29"/>
      <c r="IF195" s="29"/>
      <c r="IG195" s="29"/>
      <c r="IH195" s="29"/>
      <c r="II195" s="29"/>
      <c r="IJ195" s="29"/>
      <c r="IK195" s="29"/>
      <c r="IL195" s="29"/>
      <c r="IM195" s="29"/>
      <c r="IN195" s="29"/>
      <c r="IO195" s="29"/>
      <c r="IP195" s="29"/>
      <c r="IQ195" s="29"/>
      <c r="IR195" s="29"/>
      <c r="IS195" s="29"/>
      <c r="IT195" s="29"/>
      <c r="IU195" s="29"/>
      <c r="IV195" s="29"/>
      <c r="IW195" s="29"/>
      <c r="IX195" s="29"/>
      <c r="IY195" s="29"/>
      <c r="IZ195" s="29"/>
      <c r="JA195" s="29"/>
      <c r="JB195" s="29"/>
      <c r="JC195" s="29"/>
      <c r="JD195" s="29"/>
      <c r="JE195" s="29"/>
      <c r="JF195" s="29"/>
      <c r="JG195" s="29"/>
      <c r="JH195" s="29"/>
      <c r="JI195" s="29"/>
      <c r="JJ195" s="29"/>
      <c r="JK195" s="29"/>
      <c r="JL195" s="29"/>
      <c r="JM195" s="29"/>
      <c r="JN195" s="29"/>
      <c r="JO195" s="29"/>
      <c r="JP195" s="29"/>
      <c r="JQ195" s="29"/>
      <c r="JR195" s="29"/>
      <c r="JS195" s="29"/>
      <c r="JT195" s="29"/>
      <c r="JU195" s="29"/>
      <c r="JV195" s="29"/>
      <c r="JW195" s="29"/>
      <c r="JX195" s="29"/>
      <c r="JY195" s="29"/>
      <c r="JZ195" s="29"/>
      <c r="KA195" s="29"/>
      <c r="KB195" s="29"/>
      <c r="KC195" s="29"/>
      <c r="KD195" s="29"/>
      <c r="KE195" s="29"/>
      <c r="KF195" s="29"/>
      <c r="KG195" s="29"/>
      <c r="KH195" s="29"/>
      <c r="KI195" s="29"/>
      <c r="KJ195" s="29"/>
      <c r="KK195" s="29"/>
      <c r="KL195" s="29"/>
      <c r="KM195" s="29"/>
      <c r="KN195" s="29"/>
      <c r="KO195" s="29"/>
      <c r="KP195" s="29"/>
      <c r="KQ195" s="29"/>
      <c r="KR195" s="29"/>
      <c r="KS195" s="29"/>
      <c r="KT195" s="29"/>
      <c r="KU195" s="29"/>
      <c r="KV195" s="29"/>
      <c r="KW195" s="29"/>
      <c r="KX195" s="29"/>
      <c r="KY195" s="29"/>
      <c r="KZ195" s="29"/>
      <c r="LA195" s="29"/>
      <c r="LB195" s="29"/>
      <c r="LC195" s="29"/>
      <c r="LD195" s="29"/>
      <c r="LE195" s="29"/>
      <c r="LF195" s="29"/>
      <c r="LG195" s="29"/>
      <c r="LH195" s="29"/>
      <c r="LI195" s="29"/>
      <c r="LJ195" s="29"/>
      <c r="LK195" s="29"/>
      <c r="LL195" s="29"/>
      <c r="LM195" s="29"/>
      <c r="LN195" s="29"/>
      <c r="LO195" s="29"/>
      <c r="LP195" s="29"/>
      <c r="LQ195" s="29"/>
      <c r="LR195" s="29"/>
      <c r="LS195" s="29"/>
      <c r="LT195" s="29"/>
      <c r="LU195" s="29"/>
      <c r="LV195" s="29"/>
      <c r="LW195" s="29"/>
      <c r="LX195" s="29"/>
      <c r="LY195" s="29"/>
      <c r="LZ195" s="29"/>
      <c r="MA195" s="29"/>
      <c r="MB195" s="29"/>
      <c r="MC195" s="29"/>
      <c r="MD195" s="29"/>
      <c r="ME195" s="29"/>
      <c r="MF195" s="29"/>
      <c r="MG195" s="29"/>
      <c r="MH195" s="29"/>
      <c r="MI195" s="29"/>
      <c r="MJ195" s="29"/>
      <c r="MK195" s="29"/>
      <c r="ML195" s="29"/>
      <c r="MM195" s="29"/>
      <c r="MN195" s="29"/>
      <c r="MO195" s="29"/>
      <c r="MP195" s="29"/>
      <c r="MQ195" s="29"/>
      <c r="MR195" s="29"/>
      <c r="MS195" s="29"/>
      <c r="MT195" s="29"/>
      <c r="MU195" s="29"/>
      <c r="MV195" s="29"/>
      <c r="MW195" s="29"/>
      <c r="MX195" s="29"/>
      <c r="MY195" s="29"/>
      <c r="MZ195" s="29"/>
      <c r="NA195" s="29"/>
      <c r="NB195" s="29"/>
      <c r="NC195" s="29"/>
      <c r="ND195" s="29"/>
      <c r="NE195" s="29"/>
      <c r="NF195" s="29"/>
      <c r="NG195" s="29"/>
      <c r="NH195" s="29"/>
      <c r="NI195" s="29"/>
      <c r="NJ195" s="29"/>
      <c r="NK195" s="29"/>
      <c r="NL195" s="29"/>
      <c r="NM195" s="29"/>
      <c r="NN195" s="29"/>
      <c r="NO195" s="29"/>
      <c r="NP195" s="29"/>
      <c r="NQ195" s="29"/>
      <c r="NR195" s="29"/>
      <c r="NS195" s="29"/>
      <c r="NT195" s="29"/>
      <c r="NU195" s="29"/>
      <c r="NV195" s="29"/>
      <c r="NW195" s="29"/>
      <c r="NX195" s="29"/>
      <c r="NY195" s="29"/>
      <c r="NZ195" s="29"/>
      <c r="OA195" s="29"/>
      <c r="OB195" s="29"/>
      <c r="OC195" s="29"/>
      <c r="OD195" s="29"/>
      <c r="OE195" s="29"/>
      <c r="OF195" s="29"/>
      <c r="OG195" s="29"/>
      <c r="OH195" s="29"/>
      <c r="OI195" s="29"/>
      <c r="OJ195" s="29"/>
      <c r="OK195" s="29"/>
      <c r="OL195" s="29"/>
      <c r="OM195" s="29"/>
      <c r="ON195" s="29"/>
      <c r="OO195" s="29"/>
      <c r="OP195" s="29"/>
      <c r="OQ195" s="29"/>
      <c r="OR195" s="29"/>
      <c r="OS195" s="29"/>
      <c r="OT195" s="29"/>
      <c r="OU195" s="29"/>
      <c r="OV195" s="29"/>
      <c r="OW195" s="29"/>
      <c r="OX195" s="29"/>
      <c r="OY195" s="29"/>
      <c r="OZ195" s="29"/>
      <c r="PA195" s="29"/>
      <c r="PB195" s="29"/>
      <c r="PC195" s="29"/>
      <c r="PD195" s="29"/>
      <c r="PE195" s="29"/>
      <c r="PF195" s="29"/>
      <c r="PG195" s="29"/>
      <c r="PH195" s="29"/>
      <c r="PI195" s="29"/>
      <c r="PJ195" s="29"/>
      <c r="PK195" s="29"/>
      <c r="PL195" s="29"/>
      <c r="PM195" s="29"/>
      <c r="PN195" s="29"/>
      <c r="PO195" s="29"/>
      <c r="PP195" s="29"/>
      <c r="PQ195" s="29"/>
      <c r="PR195" s="29"/>
      <c r="PS195" s="29"/>
      <c r="PT195" s="29"/>
      <c r="PU195" s="29"/>
      <c r="PV195" s="29"/>
      <c r="PW195" s="29"/>
      <c r="PX195" s="29"/>
      <c r="PY195" s="29"/>
      <c r="PZ195" s="29"/>
      <c r="QA195" s="29"/>
      <c r="QB195" s="29"/>
      <c r="QC195" s="29"/>
      <c r="QD195" s="29"/>
      <c r="QE195" s="29"/>
      <c r="QF195" s="29"/>
      <c r="QG195" s="29"/>
      <c r="QH195" s="29"/>
      <c r="QI195" s="29"/>
      <c r="QJ195" s="29"/>
      <c r="QK195" s="29"/>
      <c r="QL195" s="29"/>
      <c r="QM195" s="29"/>
      <c r="QN195" s="29"/>
      <c r="QO195" s="29"/>
      <c r="QP195" s="29"/>
      <c r="QQ195" s="29"/>
      <c r="QR195" s="29"/>
      <c r="QS195" s="29"/>
      <c r="QT195" s="29"/>
      <c r="QU195" s="29"/>
      <c r="QV195" s="29"/>
      <c r="QW195" s="29"/>
      <c r="QX195" s="29"/>
      <c r="QY195" s="29"/>
      <c r="QZ195" s="29"/>
      <c r="RA195" s="29"/>
      <c r="RB195" s="29"/>
      <c r="RC195" s="29"/>
      <c r="RD195" s="29"/>
      <c r="RE195" s="29"/>
      <c r="RF195" s="29"/>
      <c r="RG195" s="29"/>
      <c r="RH195" s="29"/>
      <c r="RI195" s="29"/>
      <c r="RJ195" s="29"/>
      <c r="RK195" s="29"/>
      <c r="RL195" s="29"/>
    </row>
    <row r="196" spans="1:480" s="30" customFormat="1" ht="72" customHeight="1" x14ac:dyDescent="0.25">
      <c r="A196" s="34" t="s">
        <v>50</v>
      </c>
      <c r="B196" s="34" t="s">
        <v>57</v>
      </c>
      <c r="C196" s="34" t="s">
        <v>19</v>
      </c>
      <c r="D196" s="26" t="s">
        <v>222</v>
      </c>
      <c r="E196" s="26" t="s">
        <v>52</v>
      </c>
      <c r="F196" s="27" t="s">
        <v>18</v>
      </c>
      <c r="G196" s="28">
        <v>0.39</v>
      </c>
      <c r="H196" s="76">
        <v>45350</v>
      </c>
      <c r="I196" s="28">
        <v>0</v>
      </c>
      <c r="J196" s="28">
        <v>0</v>
      </c>
      <c r="K196" s="74">
        <v>5494.99</v>
      </c>
      <c r="L196" s="28">
        <v>0</v>
      </c>
      <c r="M196" s="28">
        <v>0</v>
      </c>
      <c r="N196" s="52"/>
      <c r="O196" s="52"/>
      <c r="P196" s="75"/>
      <c r="Q196" s="158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  <c r="BM196" s="29"/>
      <c r="BN196" s="29"/>
      <c r="BO196" s="29"/>
      <c r="BP196" s="29"/>
      <c r="BQ196" s="29"/>
      <c r="BR196" s="29"/>
      <c r="BS196" s="29"/>
      <c r="BT196" s="29"/>
      <c r="BU196" s="29"/>
      <c r="BV196" s="29"/>
      <c r="BW196" s="29"/>
      <c r="BX196" s="29"/>
      <c r="BY196" s="29"/>
      <c r="BZ196" s="29"/>
      <c r="CA196" s="29"/>
      <c r="CB196" s="29"/>
      <c r="CC196" s="29"/>
      <c r="CD196" s="29"/>
      <c r="CE196" s="29"/>
      <c r="CF196" s="29"/>
      <c r="CG196" s="29"/>
      <c r="CH196" s="29"/>
      <c r="CI196" s="29"/>
      <c r="CJ196" s="29"/>
      <c r="CK196" s="29"/>
      <c r="CL196" s="29"/>
      <c r="CM196" s="29"/>
      <c r="CN196" s="29"/>
      <c r="CO196" s="29"/>
      <c r="CP196" s="29"/>
      <c r="CQ196" s="29"/>
      <c r="CR196" s="29"/>
      <c r="CS196" s="29"/>
      <c r="CT196" s="29"/>
      <c r="CU196" s="29"/>
      <c r="CV196" s="29"/>
      <c r="CW196" s="29"/>
      <c r="CX196" s="29"/>
      <c r="CY196" s="29"/>
      <c r="CZ196" s="29"/>
      <c r="DA196" s="29"/>
      <c r="DB196" s="29"/>
      <c r="DC196" s="29"/>
      <c r="DD196" s="29"/>
      <c r="DE196" s="29"/>
      <c r="DF196" s="29"/>
      <c r="DG196" s="29"/>
      <c r="DH196" s="29"/>
      <c r="DI196" s="29"/>
      <c r="DJ196" s="29"/>
      <c r="DK196" s="29"/>
      <c r="DL196" s="29"/>
      <c r="DM196" s="29"/>
      <c r="DN196" s="29"/>
      <c r="DO196" s="29"/>
      <c r="DP196" s="29"/>
      <c r="DQ196" s="29"/>
      <c r="DR196" s="29"/>
      <c r="DS196" s="29"/>
      <c r="DT196" s="29"/>
      <c r="DU196" s="29"/>
      <c r="DV196" s="29"/>
      <c r="DW196" s="29"/>
      <c r="DX196" s="29"/>
      <c r="DY196" s="29"/>
      <c r="DZ196" s="29"/>
      <c r="EA196" s="29"/>
      <c r="EB196" s="29"/>
      <c r="EC196" s="29"/>
      <c r="ED196" s="29"/>
      <c r="EE196" s="29"/>
      <c r="EF196" s="29"/>
      <c r="EG196" s="29"/>
      <c r="EH196" s="29"/>
      <c r="EI196" s="29"/>
      <c r="EJ196" s="29"/>
      <c r="EK196" s="29"/>
      <c r="EL196" s="29"/>
      <c r="EM196" s="29"/>
      <c r="EN196" s="29"/>
      <c r="EO196" s="29"/>
      <c r="EP196" s="29"/>
      <c r="EQ196" s="29"/>
      <c r="ER196" s="29"/>
      <c r="ES196" s="29"/>
      <c r="ET196" s="29"/>
      <c r="EU196" s="29"/>
      <c r="EV196" s="29"/>
      <c r="EW196" s="29"/>
      <c r="EX196" s="29"/>
      <c r="EY196" s="29"/>
      <c r="EZ196" s="29"/>
      <c r="FA196" s="29"/>
      <c r="FB196" s="29"/>
      <c r="FC196" s="29"/>
      <c r="FD196" s="29"/>
      <c r="FE196" s="29"/>
      <c r="FF196" s="29"/>
      <c r="FG196" s="29"/>
      <c r="FH196" s="29"/>
      <c r="FI196" s="29"/>
      <c r="FJ196" s="29"/>
      <c r="FK196" s="29"/>
      <c r="FL196" s="29"/>
      <c r="FM196" s="29"/>
      <c r="FN196" s="29"/>
      <c r="FO196" s="29"/>
      <c r="FP196" s="29"/>
      <c r="FQ196" s="29"/>
      <c r="FR196" s="29"/>
      <c r="FS196" s="29"/>
      <c r="FT196" s="29"/>
      <c r="FU196" s="29"/>
      <c r="FV196" s="29"/>
      <c r="FW196" s="29"/>
      <c r="FX196" s="29"/>
      <c r="FY196" s="29"/>
      <c r="FZ196" s="29"/>
      <c r="GA196" s="29"/>
      <c r="GB196" s="29"/>
      <c r="GC196" s="29"/>
      <c r="GD196" s="29"/>
      <c r="GE196" s="29"/>
      <c r="GF196" s="29"/>
      <c r="GG196" s="29"/>
      <c r="GH196" s="29"/>
      <c r="GI196" s="29"/>
      <c r="GJ196" s="29"/>
      <c r="GK196" s="29"/>
      <c r="GL196" s="29"/>
      <c r="GM196" s="29"/>
      <c r="GN196" s="29"/>
      <c r="GO196" s="29"/>
      <c r="GP196" s="29"/>
      <c r="GQ196" s="29"/>
      <c r="GR196" s="29"/>
      <c r="GS196" s="29"/>
      <c r="GT196" s="29"/>
      <c r="GU196" s="29"/>
      <c r="GV196" s="29"/>
      <c r="GW196" s="29"/>
      <c r="GX196" s="29"/>
      <c r="GY196" s="29"/>
      <c r="GZ196" s="29"/>
      <c r="HA196" s="29"/>
      <c r="HB196" s="29"/>
      <c r="HC196" s="29"/>
      <c r="HD196" s="29"/>
      <c r="HE196" s="29"/>
      <c r="HF196" s="29"/>
      <c r="HG196" s="29"/>
      <c r="HH196" s="29"/>
      <c r="HI196" s="29"/>
      <c r="HJ196" s="29"/>
      <c r="HK196" s="29"/>
      <c r="HL196" s="29"/>
      <c r="HM196" s="29"/>
      <c r="HN196" s="29"/>
      <c r="HO196" s="29"/>
      <c r="HP196" s="29"/>
      <c r="HQ196" s="29"/>
      <c r="HR196" s="29"/>
      <c r="HS196" s="29"/>
      <c r="HT196" s="29"/>
      <c r="HU196" s="29"/>
      <c r="HV196" s="29"/>
      <c r="HW196" s="29"/>
      <c r="HX196" s="29"/>
      <c r="HY196" s="29"/>
      <c r="HZ196" s="29"/>
      <c r="IA196" s="29"/>
      <c r="IB196" s="29"/>
      <c r="IC196" s="29"/>
      <c r="ID196" s="29"/>
      <c r="IE196" s="29"/>
      <c r="IF196" s="29"/>
      <c r="IG196" s="29"/>
      <c r="IH196" s="29"/>
      <c r="II196" s="29"/>
      <c r="IJ196" s="29"/>
      <c r="IK196" s="29"/>
      <c r="IL196" s="29"/>
      <c r="IM196" s="29"/>
      <c r="IN196" s="29"/>
      <c r="IO196" s="29"/>
      <c r="IP196" s="29"/>
      <c r="IQ196" s="29"/>
      <c r="IR196" s="29"/>
      <c r="IS196" s="29"/>
      <c r="IT196" s="29"/>
      <c r="IU196" s="29"/>
      <c r="IV196" s="29"/>
      <c r="IW196" s="29"/>
      <c r="IX196" s="29"/>
      <c r="IY196" s="29"/>
      <c r="IZ196" s="29"/>
      <c r="JA196" s="29"/>
      <c r="JB196" s="29"/>
      <c r="JC196" s="29"/>
      <c r="JD196" s="29"/>
      <c r="JE196" s="29"/>
      <c r="JF196" s="29"/>
      <c r="JG196" s="29"/>
      <c r="JH196" s="29"/>
      <c r="JI196" s="29"/>
      <c r="JJ196" s="29"/>
      <c r="JK196" s="29"/>
      <c r="JL196" s="29"/>
      <c r="JM196" s="29"/>
      <c r="JN196" s="29"/>
      <c r="JO196" s="29"/>
      <c r="JP196" s="29"/>
      <c r="JQ196" s="29"/>
      <c r="JR196" s="29"/>
      <c r="JS196" s="29"/>
      <c r="JT196" s="29"/>
      <c r="JU196" s="29"/>
      <c r="JV196" s="29"/>
      <c r="JW196" s="29"/>
      <c r="JX196" s="29"/>
      <c r="JY196" s="29"/>
      <c r="JZ196" s="29"/>
      <c r="KA196" s="29"/>
      <c r="KB196" s="29"/>
      <c r="KC196" s="29"/>
      <c r="KD196" s="29"/>
      <c r="KE196" s="29"/>
      <c r="KF196" s="29"/>
      <c r="KG196" s="29"/>
      <c r="KH196" s="29"/>
      <c r="KI196" s="29"/>
      <c r="KJ196" s="29"/>
      <c r="KK196" s="29"/>
      <c r="KL196" s="29"/>
      <c r="KM196" s="29"/>
      <c r="KN196" s="29"/>
      <c r="KO196" s="29"/>
      <c r="KP196" s="29"/>
      <c r="KQ196" s="29"/>
      <c r="KR196" s="29"/>
      <c r="KS196" s="29"/>
      <c r="KT196" s="29"/>
      <c r="KU196" s="29"/>
      <c r="KV196" s="29"/>
      <c r="KW196" s="29"/>
      <c r="KX196" s="29"/>
      <c r="KY196" s="29"/>
      <c r="KZ196" s="29"/>
      <c r="LA196" s="29"/>
      <c r="LB196" s="29"/>
      <c r="LC196" s="29"/>
      <c r="LD196" s="29"/>
      <c r="LE196" s="29"/>
      <c r="LF196" s="29"/>
      <c r="LG196" s="29"/>
      <c r="LH196" s="29"/>
      <c r="LI196" s="29"/>
      <c r="LJ196" s="29"/>
      <c r="LK196" s="29"/>
      <c r="LL196" s="29"/>
      <c r="LM196" s="29"/>
      <c r="LN196" s="29"/>
      <c r="LO196" s="29"/>
      <c r="LP196" s="29"/>
      <c r="LQ196" s="29"/>
      <c r="LR196" s="29"/>
      <c r="LS196" s="29"/>
      <c r="LT196" s="29"/>
      <c r="LU196" s="29"/>
      <c r="LV196" s="29"/>
      <c r="LW196" s="29"/>
      <c r="LX196" s="29"/>
      <c r="LY196" s="29"/>
      <c r="LZ196" s="29"/>
      <c r="MA196" s="29"/>
      <c r="MB196" s="29"/>
      <c r="MC196" s="29"/>
      <c r="MD196" s="29"/>
      <c r="ME196" s="29"/>
      <c r="MF196" s="29"/>
      <c r="MG196" s="29"/>
      <c r="MH196" s="29"/>
      <c r="MI196" s="29"/>
      <c r="MJ196" s="29"/>
      <c r="MK196" s="29"/>
      <c r="ML196" s="29"/>
      <c r="MM196" s="29"/>
      <c r="MN196" s="29"/>
      <c r="MO196" s="29"/>
      <c r="MP196" s="29"/>
      <c r="MQ196" s="29"/>
      <c r="MR196" s="29"/>
      <c r="MS196" s="29"/>
      <c r="MT196" s="29"/>
      <c r="MU196" s="29"/>
      <c r="MV196" s="29"/>
      <c r="MW196" s="29"/>
      <c r="MX196" s="29"/>
      <c r="MY196" s="29"/>
      <c r="MZ196" s="29"/>
      <c r="NA196" s="29"/>
      <c r="NB196" s="29"/>
      <c r="NC196" s="29"/>
      <c r="ND196" s="29"/>
      <c r="NE196" s="29"/>
      <c r="NF196" s="29"/>
      <c r="NG196" s="29"/>
      <c r="NH196" s="29"/>
      <c r="NI196" s="29"/>
      <c r="NJ196" s="29"/>
      <c r="NK196" s="29"/>
      <c r="NL196" s="29"/>
      <c r="NM196" s="29"/>
      <c r="NN196" s="29"/>
      <c r="NO196" s="29"/>
      <c r="NP196" s="29"/>
      <c r="NQ196" s="29"/>
      <c r="NR196" s="29"/>
      <c r="NS196" s="29"/>
      <c r="NT196" s="29"/>
      <c r="NU196" s="29"/>
      <c r="NV196" s="29"/>
      <c r="NW196" s="29"/>
      <c r="NX196" s="29"/>
      <c r="NY196" s="29"/>
      <c r="NZ196" s="29"/>
      <c r="OA196" s="29"/>
      <c r="OB196" s="29"/>
      <c r="OC196" s="29"/>
      <c r="OD196" s="29"/>
      <c r="OE196" s="29"/>
      <c r="OF196" s="29"/>
      <c r="OG196" s="29"/>
      <c r="OH196" s="29"/>
      <c r="OI196" s="29"/>
      <c r="OJ196" s="29"/>
      <c r="OK196" s="29"/>
      <c r="OL196" s="29"/>
      <c r="OM196" s="29"/>
      <c r="ON196" s="29"/>
      <c r="OO196" s="29"/>
      <c r="OP196" s="29"/>
      <c r="OQ196" s="29"/>
      <c r="OR196" s="29"/>
      <c r="OS196" s="29"/>
      <c r="OT196" s="29"/>
      <c r="OU196" s="29"/>
      <c r="OV196" s="29"/>
      <c r="OW196" s="29"/>
      <c r="OX196" s="29"/>
      <c r="OY196" s="29"/>
      <c r="OZ196" s="29"/>
      <c r="PA196" s="29"/>
      <c r="PB196" s="29"/>
      <c r="PC196" s="29"/>
      <c r="PD196" s="29"/>
      <c r="PE196" s="29"/>
      <c r="PF196" s="29"/>
      <c r="PG196" s="29"/>
      <c r="PH196" s="29"/>
      <c r="PI196" s="29"/>
      <c r="PJ196" s="29"/>
      <c r="PK196" s="29"/>
      <c r="PL196" s="29"/>
      <c r="PM196" s="29"/>
      <c r="PN196" s="29"/>
      <c r="PO196" s="29"/>
      <c r="PP196" s="29"/>
      <c r="PQ196" s="29"/>
      <c r="PR196" s="29"/>
      <c r="PS196" s="29"/>
      <c r="PT196" s="29"/>
      <c r="PU196" s="29"/>
      <c r="PV196" s="29"/>
      <c r="PW196" s="29"/>
      <c r="PX196" s="29"/>
      <c r="PY196" s="29"/>
      <c r="PZ196" s="29"/>
      <c r="QA196" s="29"/>
      <c r="QB196" s="29"/>
      <c r="QC196" s="29"/>
      <c r="QD196" s="29"/>
      <c r="QE196" s="29"/>
      <c r="QF196" s="29"/>
      <c r="QG196" s="29"/>
      <c r="QH196" s="29"/>
      <c r="QI196" s="29"/>
      <c r="QJ196" s="29"/>
      <c r="QK196" s="29"/>
      <c r="QL196" s="29"/>
      <c r="QM196" s="29"/>
      <c r="QN196" s="29"/>
      <c r="QO196" s="29"/>
      <c r="QP196" s="29"/>
      <c r="QQ196" s="29"/>
      <c r="QR196" s="29"/>
      <c r="QS196" s="29"/>
      <c r="QT196" s="29"/>
      <c r="QU196" s="29"/>
      <c r="QV196" s="29"/>
      <c r="QW196" s="29"/>
      <c r="QX196" s="29"/>
      <c r="QY196" s="29"/>
      <c r="QZ196" s="29"/>
      <c r="RA196" s="29"/>
      <c r="RB196" s="29"/>
      <c r="RC196" s="29"/>
      <c r="RD196" s="29"/>
      <c r="RE196" s="29"/>
      <c r="RF196" s="29"/>
      <c r="RG196" s="29"/>
      <c r="RH196" s="29"/>
      <c r="RI196" s="29"/>
      <c r="RJ196" s="29"/>
      <c r="RK196" s="29"/>
      <c r="RL196" s="29"/>
    </row>
    <row r="197" spans="1:480" s="30" customFormat="1" ht="81" customHeight="1" x14ac:dyDescent="0.25">
      <c r="A197" s="34" t="s">
        <v>50</v>
      </c>
      <c r="B197" s="34" t="s">
        <v>57</v>
      </c>
      <c r="C197" s="34" t="s">
        <v>19</v>
      </c>
      <c r="D197" s="26" t="s">
        <v>223</v>
      </c>
      <c r="E197" s="26" t="s">
        <v>52</v>
      </c>
      <c r="F197" s="27" t="s">
        <v>18</v>
      </c>
      <c r="G197" s="28">
        <v>0.34</v>
      </c>
      <c r="H197" s="76">
        <v>45413</v>
      </c>
      <c r="I197" s="28">
        <v>0</v>
      </c>
      <c r="J197" s="28">
        <v>0</v>
      </c>
      <c r="K197" s="74">
        <v>3408</v>
      </c>
      <c r="L197" s="28">
        <v>0</v>
      </c>
      <c r="M197" s="28">
        <v>0</v>
      </c>
      <c r="N197" s="52"/>
      <c r="O197" s="52"/>
      <c r="P197" s="75"/>
      <c r="Q197" s="158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  <c r="BM197" s="29"/>
      <c r="BN197" s="29"/>
      <c r="BO197" s="29"/>
      <c r="BP197" s="29"/>
      <c r="BQ197" s="29"/>
      <c r="BR197" s="29"/>
      <c r="BS197" s="29"/>
      <c r="BT197" s="29"/>
      <c r="BU197" s="29"/>
      <c r="BV197" s="29"/>
      <c r="BW197" s="29"/>
      <c r="BX197" s="29"/>
      <c r="BY197" s="29"/>
      <c r="BZ197" s="29"/>
      <c r="CA197" s="29"/>
      <c r="CB197" s="29"/>
      <c r="CC197" s="29"/>
      <c r="CD197" s="29"/>
      <c r="CE197" s="29"/>
      <c r="CF197" s="29"/>
      <c r="CG197" s="29"/>
      <c r="CH197" s="29"/>
      <c r="CI197" s="29"/>
      <c r="CJ197" s="29"/>
      <c r="CK197" s="29"/>
      <c r="CL197" s="29"/>
      <c r="CM197" s="29"/>
      <c r="CN197" s="29"/>
      <c r="CO197" s="29"/>
      <c r="CP197" s="29"/>
      <c r="CQ197" s="29"/>
      <c r="CR197" s="29"/>
      <c r="CS197" s="29"/>
      <c r="CT197" s="29"/>
      <c r="CU197" s="29"/>
      <c r="CV197" s="29"/>
      <c r="CW197" s="29"/>
      <c r="CX197" s="29"/>
      <c r="CY197" s="29"/>
      <c r="CZ197" s="29"/>
      <c r="DA197" s="29"/>
      <c r="DB197" s="29"/>
      <c r="DC197" s="29"/>
      <c r="DD197" s="29"/>
      <c r="DE197" s="29"/>
      <c r="DF197" s="29"/>
      <c r="DG197" s="29"/>
      <c r="DH197" s="29"/>
      <c r="DI197" s="29"/>
      <c r="DJ197" s="29"/>
      <c r="DK197" s="29"/>
      <c r="DL197" s="29"/>
      <c r="DM197" s="29"/>
      <c r="DN197" s="29"/>
      <c r="DO197" s="29"/>
      <c r="DP197" s="29"/>
      <c r="DQ197" s="29"/>
      <c r="DR197" s="29"/>
      <c r="DS197" s="29"/>
      <c r="DT197" s="29"/>
      <c r="DU197" s="29"/>
      <c r="DV197" s="29"/>
      <c r="DW197" s="29"/>
      <c r="DX197" s="29"/>
      <c r="DY197" s="29"/>
      <c r="DZ197" s="29"/>
      <c r="EA197" s="29"/>
      <c r="EB197" s="29"/>
      <c r="EC197" s="29"/>
      <c r="ED197" s="29"/>
      <c r="EE197" s="29"/>
      <c r="EF197" s="29"/>
      <c r="EG197" s="29"/>
      <c r="EH197" s="29"/>
      <c r="EI197" s="29"/>
      <c r="EJ197" s="29"/>
      <c r="EK197" s="29"/>
      <c r="EL197" s="29"/>
      <c r="EM197" s="29"/>
      <c r="EN197" s="29"/>
      <c r="EO197" s="29"/>
      <c r="EP197" s="29"/>
      <c r="EQ197" s="29"/>
      <c r="ER197" s="29"/>
      <c r="ES197" s="29"/>
      <c r="ET197" s="29"/>
      <c r="EU197" s="29"/>
      <c r="EV197" s="29"/>
      <c r="EW197" s="29"/>
      <c r="EX197" s="29"/>
      <c r="EY197" s="29"/>
      <c r="EZ197" s="29"/>
      <c r="FA197" s="29"/>
      <c r="FB197" s="29"/>
      <c r="FC197" s="29"/>
      <c r="FD197" s="29"/>
      <c r="FE197" s="29"/>
      <c r="FF197" s="29"/>
      <c r="FG197" s="29"/>
      <c r="FH197" s="29"/>
      <c r="FI197" s="29"/>
      <c r="FJ197" s="29"/>
      <c r="FK197" s="29"/>
      <c r="FL197" s="29"/>
      <c r="FM197" s="29"/>
      <c r="FN197" s="29"/>
      <c r="FO197" s="29"/>
      <c r="FP197" s="29"/>
      <c r="FQ197" s="29"/>
      <c r="FR197" s="29"/>
      <c r="FS197" s="29"/>
      <c r="FT197" s="29"/>
      <c r="FU197" s="29"/>
      <c r="FV197" s="29"/>
      <c r="FW197" s="29"/>
      <c r="FX197" s="29"/>
      <c r="FY197" s="29"/>
      <c r="FZ197" s="29"/>
      <c r="GA197" s="29"/>
      <c r="GB197" s="29"/>
      <c r="GC197" s="29"/>
      <c r="GD197" s="29"/>
      <c r="GE197" s="29"/>
      <c r="GF197" s="29"/>
      <c r="GG197" s="29"/>
      <c r="GH197" s="29"/>
      <c r="GI197" s="29"/>
      <c r="GJ197" s="29"/>
      <c r="GK197" s="29"/>
      <c r="GL197" s="29"/>
      <c r="GM197" s="29"/>
      <c r="GN197" s="29"/>
      <c r="GO197" s="29"/>
      <c r="GP197" s="29"/>
      <c r="GQ197" s="29"/>
      <c r="GR197" s="29"/>
      <c r="GS197" s="29"/>
      <c r="GT197" s="29"/>
      <c r="GU197" s="29"/>
      <c r="GV197" s="29"/>
      <c r="GW197" s="29"/>
      <c r="GX197" s="29"/>
      <c r="GY197" s="29"/>
      <c r="GZ197" s="29"/>
      <c r="HA197" s="29"/>
      <c r="HB197" s="29"/>
      <c r="HC197" s="29"/>
      <c r="HD197" s="29"/>
      <c r="HE197" s="29"/>
      <c r="HF197" s="29"/>
      <c r="HG197" s="29"/>
      <c r="HH197" s="29"/>
      <c r="HI197" s="29"/>
      <c r="HJ197" s="29"/>
      <c r="HK197" s="29"/>
      <c r="HL197" s="29"/>
      <c r="HM197" s="29"/>
      <c r="HN197" s="29"/>
      <c r="HO197" s="29"/>
      <c r="HP197" s="29"/>
      <c r="HQ197" s="29"/>
      <c r="HR197" s="29"/>
      <c r="HS197" s="29"/>
      <c r="HT197" s="29"/>
      <c r="HU197" s="29"/>
      <c r="HV197" s="29"/>
      <c r="HW197" s="29"/>
      <c r="HX197" s="29"/>
      <c r="HY197" s="29"/>
      <c r="HZ197" s="29"/>
      <c r="IA197" s="29"/>
      <c r="IB197" s="29"/>
      <c r="IC197" s="29"/>
      <c r="ID197" s="29"/>
      <c r="IE197" s="29"/>
      <c r="IF197" s="29"/>
      <c r="IG197" s="29"/>
      <c r="IH197" s="29"/>
      <c r="II197" s="29"/>
      <c r="IJ197" s="29"/>
      <c r="IK197" s="29"/>
      <c r="IL197" s="29"/>
      <c r="IM197" s="29"/>
      <c r="IN197" s="29"/>
      <c r="IO197" s="29"/>
      <c r="IP197" s="29"/>
      <c r="IQ197" s="29"/>
      <c r="IR197" s="29"/>
      <c r="IS197" s="29"/>
      <c r="IT197" s="29"/>
      <c r="IU197" s="29"/>
      <c r="IV197" s="29"/>
      <c r="IW197" s="29"/>
      <c r="IX197" s="29"/>
      <c r="IY197" s="29"/>
      <c r="IZ197" s="29"/>
      <c r="JA197" s="29"/>
      <c r="JB197" s="29"/>
      <c r="JC197" s="29"/>
      <c r="JD197" s="29"/>
      <c r="JE197" s="29"/>
      <c r="JF197" s="29"/>
      <c r="JG197" s="29"/>
      <c r="JH197" s="29"/>
      <c r="JI197" s="29"/>
      <c r="JJ197" s="29"/>
      <c r="JK197" s="29"/>
      <c r="JL197" s="29"/>
      <c r="JM197" s="29"/>
      <c r="JN197" s="29"/>
      <c r="JO197" s="29"/>
      <c r="JP197" s="29"/>
      <c r="JQ197" s="29"/>
      <c r="JR197" s="29"/>
      <c r="JS197" s="29"/>
      <c r="JT197" s="29"/>
      <c r="JU197" s="29"/>
      <c r="JV197" s="29"/>
      <c r="JW197" s="29"/>
      <c r="JX197" s="29"/>
      <c r="JY197" s="29"/>
      <c r="JZ197" s="29"/>
      <c r="KA197" s="29"/>
      <c r="KB197" s="29"/>
      <c r="KC197" s="29"/>
      <c r="KD197" s="29"/>
      <c r="KE197" s="29"/>
      <c r="KF197" s="29"/>
      <c r="KG197" s="29"/>
      <c r="KH197" s="29"/>
      <c r="KI197" s="29"/>
      <c r="KJ197" s="29"/>
      <c r="KK197" s="29"/>
      <c r="KL197" s="29"/>
      <c r="KM197" s="29"/>
      <c r="KN197" s="29"/>
      <c r="KO197" s="29"/>
      <c r="KP197" s="29"/>
      <c r="KQ197" s="29"/>
      <c r="KR197" s="29"/>
      <c r="KS197" s="29"/>
      <c r="KT197" s="29"/>
      <c r="KU197" s="29"/>
      <c r="KV197" s="29"/>
      <c r="KW197" s="29"/>
      <c r="KX197" s="29"/>
      <c r="KY197" s="29"/>
      <c r="KZ197" s="29"/>
      <c r="LA197" s="29"/>
      <c r="LB197" s="29"/>
      <c r="LC197" s="29"/>
      <c r="LD197" s="29"/>
      <c r="LE197" s="29"/>
      <c r="LF197" s="29"/>
      <c r="LG197" s="29"/>
      <c r="LH197" s="29"/>
      <c r="LI197" s="29"/>
      <c r="LJ197" s="29"/>
      <c r="LK197" s="29"/>
      <c r="LL197" s="29"/>
      <c r="LM197" s="29"/>
      <c r="LN197" s="29"/>
      <c r="LO197" s="29"/>
      <c r="LP197" s="29"/>
      <c r="LQ197" s="29"/>
      <c r="LR197" s="29"/>
      <c r="LS197" s="29"/>
      <c r="LT197" s="29"/>
      <c r="LU197" s="29"/>
      <c r="LV197" s="29"/>
      <c r="LW197" s="29"/>
      <c r="LX197" s="29"/>
      <c r="LY197" s="29"/>
      <c r="LZ197" s="29"/>
      <c r="MA197" s="29"/>
      <c r="MB197" s="29"/>
      <c r="MC197" s="29"/>
      <c r="MD197" s="29"/>
      <c r="ME197" s="29"/>
      <c r="MF197" s="29"/>
      <c r="MG197" s="29"/>
      <c r="MH197" s="29"/>
      <c r="MI197" s="29"/>
      <c r="MJ197" s="29"/>
      <c r="MK197" s="29"/>
      <c r="ML197" s="29"/>
      <c r="MM197" s="29"/>
      <c r="MN197" s="29"/>
      <c r="MO197" s="29"/>
      <c r="MP197" s="29"/>
      <c r="MQ197" s="29"/>
      <c r="MR197" s="29"/>
      <c r="MS197" s="29"/>
      <c r="MT197" s="29"/>
      <c r="MU197" s="29"/>
      <c r="MV197" s="29"/>
      <c r="MW197" s="29"/>
      <c r="MX197" s="29"/>
      <c r="MY197" s="29"/>
      <c r="MZ197" s="29"/>
      <c r="NA197" s="29"/>
      <c r="NB197" s="29"/>
      <c r="NC197" s="29"/>
      <c r="ND197" s="29"/>
      <c r="NE197" s="29"/>
      <c r="NF197" s="29"/>
      <c r="NG197" s="29"/>
      <c r="NH197" s="29"/>
      <c r="NI197" s="29"/>
      <c r="NJ197" s="29"/>
      <c r="NK197" s="29"/>
      <c r="NL197" s="29"/>
      <c r="NM197" s="29"/>
      <c r="NN197" s="29"/>
      <c r="NO197" s="29"/>
      <c r="NP197" s="29"/>
      <c r="NQ197" s="29"/>
      <c r="NR197" s="29"/>
      <c r="NS197" s="29"/>
      <c r="NT197" s="29"/>
      <c r="NU197" s="29"/>
      <c r="NV197" s="29"/>
      <c r="NW197" s="29"/>
      <c r="NX197" s="29"/>
      <c r="NY197" s="29"/>
      <c r="NZ197" s="29"/>
      <c r="OA197" s="29"/>
      <c r="OB197" s="29"/>
      <c r="OC197" s="29"/>
      <c r="OD197" s="29"/>
      <c r="OE197" s="29"/>
      <c r="OF197" s="29"/>
      <c r="OG197" s="29"/>
      <c r="OH197" s="29"/>
      <c r="OI197" s="29"/>
      <c r="OJ197" s="29"/>
      <c r="OK197" s="29"/>
      <c r="OL197" s="29"/>
      <c r="OM197" s="29"/>
      <c r="ON197" s="29"/>
      <c r="OO197" s="29"/>
      <c r="OP197" s="29"/>
      <c r="OQ197" s="29"/>
      <c r="OR197" s="29"/>
      <c r="OS197" s="29"/>
      <c r="OT197" s="29"/>
      <c r="OU197" s="29"/>
      <c r="OV197" s="29"/>
      <c r="OW197" s="29"/>
      <c r="OX197" s="29"/>
      <c r="OY197" s="29"/>
      <c r="OZ197" s="29"/>
      <c r="PA197" s="29"/>
      <c r="PB197" s="29"/>
      <c r="PC197" s="29"/>
      <c r="PD197" s="29"/>
      <c r="PE197" s="29"/>
      <c r="PF197" s="29"/>
      <c r="PG197" s="29"/>
      <c r="PH197" s="29"/>
      <c r="PI197" s="29"/>
      <c r="PJ197" s="29"/>
      <c r="PK197" s="29"/>
      <c r="PL197" s="29"/>
      <c r="PM197" s="29"/>
      <c r="PN197" s="29"/>
      <c r="PO197" s="29"/>
      <c r="PP197" s="29"/>
      <c r="PQ197" s="29"/>
      <c r="PR197" s="29"/>
      <c r="PS197" s="29"/>
      <c r="PT197" s="29"/>
      <c r="PU197" s="29"/>
      <c r="PV197" s="29"/>
      <c r="PW197" s="29"/>
      <c r="PX197" s="29"/>
      <c r="PY197" s="29"/>
      <c r="PZ197" s="29"/>
      <c r="QA197" s="29"/>
      <c r="QB197" s="29"/>
      <c r="QC197" s="29"/>
      <c r="QD197" s="29"/>
      <c r="QE197" s="29"/>
      <c r="QF197" s="29"/>
      <c r="QG197" s="29"/>
      <c r="QH197" s="29"/>
      <c r="QI197" s="29"/>
      <c r="QJ197" s="29"/>
      <c r="QK197" s="29"/>
      <c r="QL197" s="29"/>
      <c r="QM197" s="29"/>
      <c r="QN197" s="29"/>
      <c r="QO197" s="29"/>
      <c r="QP197" s="29"/>
      <c r="QQ197" s="29"/>
      <c r="QR197" s="29"/>
      <c r="QS197" s="29"/>
      <c r="QT197" s="29"/>
      <c r="QU197" s="29"/>
      <c r="QV197" s="29"/>
      <c r="QW197" s="29"/>
      <c r="QX197" s="29"/>
      <c r="QY197" s="29"/>
      <c r="QZ197" s="29"/>
      <c r="RA197" s="29"/>
      <c r="RB197" s="29"/>
      <c r="RC197" s="29"/>
      <c r="RD197" s="29"/>
      <c r="RE197" s="29"/>
      <c r="RF197" s="29"/>
      <c r="RG197" s="29"/>
      <c r="RH197" s="29"/>
      <c r="RI197" s="29"/>
      <c r="RJ197" s="29"/>
      <c r="RK197" s="29"/>
      <c r="RL197" s="29"/>
    </row>
    <row r="198" spans="1:480" s="30" customFormat="1" ht="82.5" customHeight="1" x14ac:dyDescent="0.25">
      <c r="A198" s="58" t="s">
        <v>13</v>
      </c>
      <c r="B198" s="58" t="s">
        <v>13</v>
      </c>
      <c r="C198" s="58" t="s">
        <v>13</v>
      </c>
      <c r="D198" s="60" t="s">
        <v>176</v>
      </c>
      <c r="E198" s="60" t="s">
        <v>175</v>
      </c>
      <c r="F198" s="72" t="s">
        <v>27</v>
      </c>
      <c r="G198" s="71">
        <f>G199+G200+G203</f>
        <v>25</v>
      </c>
      <c r="H198" s="64" t="s">
        <v>13</v>
      </c>
      <c r="I198" s="71">
        <f>I199+I200</f>
        <v>0</v>
      </c>
      <c r="J198" s="71">
        <f>J199+J200</f>
        <v>0</v>
      </c>
      <c r="K198" s="63">
        <f>K199+K201+K202+K200+K203</f>
        <v>4905.8500000000004</v>
      </c>
      <c r="L198" s="63">
        <f>L199+L201+L202</f>
        <v>0</v>
      </c>
      <c r="M198" s="63">
        <f>M199+M201+M202</f>
        <v>0</v>
      </c>
      <c r="N198" s="52"/>
      <c r="O198" s="52"/>
      <c r="P198" s="75"/>
      <c r="Q198" s="158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  <c r="BM198" s="29"/>
      <c r="BN198" s="29"/>
      <c r="BO198" s="29"/>
      <c r="BP198" s="29"/>
      <c r="BQ198" s="29"/>
      <c r="BR198" s="29"/>
      <c r="BS198" s="29"/>
      <c r="BT198" s="29"/>
      <c r="BU198" s="29"/>
      <c r="BV198" s="29"/>
      <c r="BW198" s="29"/>
      <c r="BX198" s="29"/>
      <c r="BY198" s="29"/>
      <c r="BZ198" s="29"/>
      <c r="CA198" s="29"/>
      <c r="CB198" s="29"/>
      <c r="CC198" s="29"/>
      <c r="CD198" s="29"/>
      <c r="CE198" s="29"/>
      <c r="CF198" s="29"/>
      <c r="CG198" s="29"/>
      <c r="CH198" s="29"/>
      <c r="CI198" s="29"/>
      <c r="CJ198" s="29"/>
      <c r="CK198" s="29"/>
      <c r="CL198" s="29"/>
      <c r="CM198" s="29"/>
      <c r="CN198" s="29"/>
      <c r="CO198" s="29"/>
      <c r="CP198" s="29"/>
      <c r="CQ198" s="29"/>
      <c r="CR198" s="29"/>
      <c r="CS198" s="29"/>
      <c r="CT198" s="29"/>
      <c r="CU198" s="29"/>
      <c r="CV198" s="29"/>
      <c r="CW198" s="29"/>
      <c r="CX198" s="29"/>
      <c r="CY198" s="29"/>
      <c r="CZ198" s="29"/>
      <c r="DA198" s="29"/>
      <c r="DB198" s="29"/>
      <c r="DC198" s="29"/>
      <c r="DD198" s="29"/>
      <c r="DE198" s="29"/>
      <c r="DF198" s="29"/>
      <c r="DG198" s="29"/>
      <c r="DH198" s="29"/>
      <c r="DI198" s="29"/>
      <c r="DJ198" s="29"/>
      <c r="DK198" s="29"/>
      <c r="DL198" s="29"/>
      <c r="DM198" s="29"/>
      <c r="DN198" s="29"/>
      <c r="DO198" s="29"/>
      <c r="DP198" s="29"/>
      <c r="DQ198" s="29"/>
      <c r="DR198" s="29"/>
      <c r="DS198" s="29"/>
      <c r="DT198" s="29"/>
      <c r="DU198" s="29"/>
      <c r="DV198" s="29"/>
      <c r="DW198" s="29"/>
      <c r="DX198" s="29"/>
      <c r="DY198" s="29"/>
      <c r="DZ198" s="29"/>
      <c r="EA198" s="29"/>
      <c r="EB198" s="29"/>
      <c r="EC198" s="29"/>
      <c r="ED198" s="29"/>
      <c r="EE198" s="29"/>
      <c r="EF198" s="29"/>
      <c r="EG198" s="29"/>
      <c r="EH198" s="29"/>
      <c r="EI198" s="29"/>
      <c r="EJ198" s="29"/>
      <c r="EK198" s="29"/>
      <c r="EL198" s="29"/>
      <c r="EM198" s="29"/>
      <c r="EN198" s="29"/>
      <c r="EO198" s="29"/>
      <c r="EP198" s="29"/>
      <c r="EQ198" s="29"/>
      <c r="ER198" s="29"/>
      <c r="ES198" s="29"/>
      <c r="ET198" s="29"/>
      <c r="EU198" s="29"/>
      <c r="EV198" s="29"/>
      <c r="EW198" s="29"/>
      <c r="EX198" s="29"/>
      <c r="EY198" s="29"/>
      <c r="EZ198" s="29"/>
      <c r="FA198" s="29"/>
      <c r="FB198" s="29"/>
      <c r="FC198" s="29"/>
      <c r="FD198" s="29"/>
      <c r="FE198" s="29"/>
      <c r="FF198" s="29"/>
      <c r="FG198" s="29"/>
      <c r="FH198" s="29"/>
      <c r="FI198" s="29"/>
      <c r="FJ198" s="29"/>
      <c r="FK198" s="29"/>
      <c r="FL198" s="29"/>
      <c r="FM198" s="29"/>
      <c r="FN198" s="29"/>
      <c r="FO198" s="29"/>
      <c r="FP198" s="29"/>
      <c r="FQ198" s="29"/>
      <c r="FR198" s="29"/>
      <c r="FS198" s="29"/>
      <c r="FT198" s="29"/>
      <c r="FU198" s="29"/>
      <c r="FV198" s="29"/>
      <c r="FW198" s="29"/>
      <c r="FX198" s="29"/>
      <c r="FY198" s="29"/>
      <c r="FZ198" s="29"/>
      <c r="GA198" s="29"/>
      <c r="GB198" s="29"/>
      <c r="GC198" s="29"/>
      <c r="GD198" s="29"/>
      <c r="GE198" s="29"/>
      <c r="GF198" s="29"/>
      <c r="GG198" s="29"/>
      <c r="GH198" s="29"/>
      <c r="GI198" s="29"/>
      <c r="GJ198" s="29"/>
      <c r="GK198" s="29"/>
      <c r="GL198" s="29"/>
      <c r="GM198" s="29"/>
      <c r="GN198" s="29"/>
      <c r="GO198" s="29"/>
      <c r="GP198" s="29"/>
      <c r="GQ198" s="29"/>
      <c r="GR198" s="29"/>
      <c r="GS198" s="29"/>
      <c r="GT198" s="29"/>
      <c r="GU198" s="29"/>
      <c r="GV198" s="29"/>
      <c r="GW198" s="29"/>
      <c r="GX198" s="29"/>
      <c r="GY198" s="29"/>
      <c r="GZ198" s="29"/>
      <c r="HA198" s="29"/>
      <c r="HB198" s="29"/>
      <c r="HC198" s="29"/>
      <c r="HD198" s="29"/>
      <c r="HE198" s="29"/>
      <c r="HF198" s="29"/>
      <c r="HG198" s="29"/>
      <c r="HH198" s="29"/>
      <c r="HI198" s="29"/>
      <c r="HJ198" s="29"/>
      <c r="HK198" s="29"/>
      <c r="HL198" s="29"/>
      <c r="HM198" s="29"/>
      <c r="HN198" s="29"/>
      <c r="HO198" s="29"/>
      <c r="HP198" s="29"/>
      <c r="HQ198" s="29"/>
      <c r="HR198" s="29"/>
      <c r="HS198" s="29"/>
      <c r="HT198" s="29"/>
      <c r="HU198" s="29"/>
      <c r="HV198" s="29"/>
      <c r="HW198" s="29"/>
      <c r="HX198" s="29"/>
      <c r="HY198" s="29"/>
      <c r="HZ198" s="29"/>
      <c r="IA198" s="29"/>
      <c r="IB198" s="29"/>
      <c r="IC198" s="29"/>
      <c r="ID198" s="29"/>
      <c r="IE198" s="29"/>
      <c r="IF198" s="29"/>
      <c r="IG198" s="29"/>
      <c r="IH198" s="29"/>
      <c r="II198" s="29"/>
      <c r="IJ198" s="29"/>
      <c r="IK198" s="29"/>
      <c r="IL198" s="29"/>
      <c r="IM198" s="29"/>
      <c r="IN198" s="29"/>
      <c r="IO198" s="29"/>
      <c r="IP198" s="29"/>
      <c r="IQ198" s="29"/>
      <c r="IR198" s="29"/>
      <c r="IS198" s="29"/>
      <c r="IT198" s="29"/>
      <c r="IU198" s="29"/>
      <c r="IV198" s="29"/>
      <c r="IW198" s="29"/>
      <c r="IX198" s="29"/>
      <c r="IY198" s="29"/>
      <c r="IZ198" s="29"/>
      <c r="JA198" s="29"/>
      <c r="JB198" s="29"/>
      <c r="JC198" s="29"/>
      <c r="JD198" s="29"/>
      <c r="JE198" s="29"/>
      <c r="JF198" s="29"/>
      <c r="JG198" s="29"/>
      <c r="JH198" s="29"/>
      <c r="JI198" s="29"/>
      <c r="JJ198" s="29"/>
      <c r="JK198" s="29"/>
      <c r="JL198" s="29"/>
      <c r="JM198" s="29"/>
      <c r="JN198" s="29"/>
      <c r="JO198" s="29"/>
      <c r="JP198" s="29"/>
      <c r="JQ198" s="29"/>
      <c r="JR198" s="29"/>
      <c r="JS198" s="29"/>
      <c r="JT198" s="29"/>
      <c r="JU198" s="29"/>
      <c r="JV198" s="29"/>
      <c r="JW198" s="29"/>
      <c r="JX198" s="29"/>
      <c r="JY198" s="29"/>
      <c r="JZ198" s="29"/>
      <c r="KA198" s="29"/>
      <c r="KB198" s="29"/>
      <c r="KC198" s="29"/>
      <c r="KD198" s="29"/>
      <c r="KE198" s="29"/>
      <c r="KF198" s="29"/>
      <c r="KG198" s="29"/>
      <c r="KH198" s="29"/>
      <c r="KI198" s="29"/>
      <c r="KJ198" s="29"/>
      <c r="KK198" s="29"/>
      <c r="KL198" s="29"/>
      <c r="KM198" s="29"/>
      <c r="KN198" s="29"/>
      <c r="KO198" s="29"/>
      <c r="KP198" s="29"/>
      <c r="KQ198" s="29"/>
      <c r="KR198" s="29"/>
      <c r="KS198" s="29"/>
      <c r="KT198" s="29"/>
      <c r="KU198" s="29"/>
      <c r="KV198" s="29"/>
      <c r="KW198" s="29"/>
      <c r="KX198" s="29"/>
      <c r="KY198" s="29"/>
      <c r="KZ198" s="29"/>
      <c r="LA198" s="29"/>
      <c r="LB198" s="29"/>
      <c r="LC198" s="29"/>
      <c r="LD198" s="29"/>
      <c r="LE198" s="29"/>
      <c r="LF198" s="29"/>
      <c r="LG198" s="29"/>
      <c r="LH198" s="29"/>
      <c r="LI198" s="29"/>
      <c r="LJ198" s="29"/>
      <c r="LK198" s="29"/>
      <c r="LL198" s="29"/>
      <c r="LM198" s="29"/>
      <c r="LN198" s="29"/>
      <c r="LO198" s="29"/>
      <c r="LP198" s="29"/>
      <c r="LQ198" s="29"/>
      <c r="LR198" s="29"/>
      <c r="LS198" s="29"/>
      <c r="LT198" s="29"/>
      <c r="LU198" s="29"/>
      <c r="LV198" s="29"/>
      <c r="LW198" s="29"/>
      <c r="LX198" s="29"/>
      <c r="LY198" s="29"/>
      <c r="LZ198" s="29"/>
      <c r="MA198" s="29"/>
      <c r="MB198" s="29"/>
      <c r="MC198" s="29"/>
      <c r="MD198" s="29"/>
      <c r="ME198" s="29"/>
      <c r="MF198" s="29"/>
      <c r="MG198" s="29"/>
      <c r="MH198" s="29"/>
      <c r="MI198" s="29"/>
      <c r="MJ198" s="29"/>
      <c r="MK198" s="29"/>
      <c r="ML198" s="29"/>
      <c r="MM198" s="29"/>
      <c r="MN198" s="29"/>
      <c r="MO198" s="29"/>
      <c r="MP198" s="29"/>
      <c r="MQ198" s="29"/>
      <c r="MR198" s="29"/>
      <c r="MS198" s="29"/>
      <c r="MT198" s="29"/>
      <c r="MU198" s="29"/>
      <c r="MV198" s="29"/>
      <c r="MW198" s="29"/>
      <c r="MX198" s="29"/>
      <c r="MY198" s="29"/>
      <c r="MZ198" s="29"/>
      <c r="NA198" s="29"/>
      <c r="NB198" s="29"/>
      <c r="NC198" s="29"/>
      <c r="ND198" s="29"/>
      <c r="NE198" s="29"/>
      <c r="NF198" s="29"/>
      <c r="NG198" s="29"/>
      <c r="NH198" s="29"/>
      <c r="NI198" s="29"/>
      <c r="NJ198" s="29"/>
      <c r="NK198" s="29"/>
      <c r="NL198" s="29"/>
      <c r="NM198" s="29"/>
      <c r="NN198" s="29"/>
      <c r="NO198" s="29"/>
      <c r="NP198" s="29"/>
      <c r="NQ198" s="29"/>
      <c r="NR198" s="29"/>
      <c r="NS198" s="29"/>
      <c r="NT198" s="29"/>
      <c r="NU198" s="29"/>
      <c r="NV198" s="29"/>
      <c r="NW198" s="29"/>
      <c r="NX198" s="29"/>
      <c r="NY198" s="29"/>
      <c r="NZ198" s="29"/>
      <c r="OA198" s="29"/>
      <c r="OB198" s="29"/>
      <c r="OC198" s="29"/>
      <c r="OD198" s="29"/>
      <c r="OE198" s="29"/>
      <c r="OF198" s="29"/>
      <c r="OG198" s="29"/>
      <c r="OH198" s="29"/>
      <c r="OI198" s="29"/>
      <c r="OJ198" s="29"/>
      <c r="OK198" s="29"/>
      <c r="OL198" s="29"/>
      <c r="OM198" s="29"/>
      <c r="ON198" s="29"/>
      <c r="OO198" s="29"/>
      <c r="OP198" s="29"/>
      <c r="OQ198" s="29"/>
      <c r="OR198" s="29"/>
      <c r="OS198" s="29"/>
      <c r="OT198" s="29"/>
      <c r="OU198" s="29"/>
      <c r="OV198" s="29"/>
      <c r="OW198" s="29"/>
      <c r="OX198" s="29"/>
      <c r="OY198" s="29"/>
      <c r="OZ198" s="29"/>
      <c r="PA198" s="29"/>
      <c r="PB198" s="29"/>
      <c r="PC198" s="29"/>
      <c r="PD198" s="29"/>
      <c r="PE198" s="29"/>
      <c r="PF198" s="29"/>
      <c r="PG198" s="29"/>
      <c r="PH198" s="29"/>
      <c r="PI198" s="29"/>
      <c r="PJ198" s="29"/>
      <c r="PK198" s="29"/>
      <c r="PL198" s="29"/>
      <c r="PM198" s="29"/>
      <c r="PN198" s="29"/>
      <c r="PO198" s="29"/>
      <c r="PP198" s="29"/>
      <c r="PQ198" s="29"/>
      <c r="PR198" s="29"/>
      <c r="PS198" s="29"/>
      <c r="PT198" s="29"/>
      <c r="PU198" s="29"/>
      <c r="PV198" s="29"/>
      <c r="PW198" s="29"/>
      <c r="PX198" s="29"/>
      <c r="PY198" s="29"/>
      <c r="PZ198" s="29"/>
      <c r="QA198" s="29"/>
      <c r="QB198" s="29"/>
      <c r="QC198" s="29"/>
      <c r="QD198" s="29"/>
      <c r="QE198" s="29"/>
      <c r="QF198" s="29"/>
      <c r="QG198" s="29"/>
      <c r="QH198" s="29"/>
      <c r="QI198" s="29"/>
      <c r="QJ198" s="29"/>
      <c r="QK198" s="29"/>
      <c r="QL198" s="29"/>
      <c r="QM198" s="29"/>
      <c r="QN198" s="29"/>
      <c r="QO198" s="29"/>
      <c r="QP198" s="29"/>
      <c r="QQ198" s="29"/>
      <c r="QR198" s="29"/>
      <c r="QS198" s="29"/>
      <c r="QT198" s="29"/>
      <c r="QU198" s="29"/>
      <c r="QV198" s="29"/>
      <c r="QW198" s="29"/>
      <c r="QX198" s="29"/>
      <c r="QY198" s="29"/>
      <c r="QZ198" s="29"/>
      <c r="RA198" s="29"/>
      <c r="RB198" s="29"/>
      <c r="RC198" s="29"/>
      <c r="RD198" s="29"/>
      <c r="RE198" s="29"/>
      <c r="RF198" s="29"/>
      <c r="RG198" s="29"/>
      <c r="RH198" s="29"/>
      <c r="RI198" s="29"/>
      <c r="RJ198" s="29"/>
      <c r="RK198" s="29"/>
      <c r="RL198" s="29"/>
    </row>
    <row r="199" spans="1:480" s="30" customFormat="1" ht="99.75" customHeight="1" x14ac:dyDescent="0.25">
      <c r="A199" s="25" t="s">
        <v>50</v>
      </c>
      <c r="B199" s="25" t="s">
        <v>57</v>
      </c>
      <c r="C199" s="25" t="s">
        <v>19</v>
      </c>
      <c r="D199" s="26" t="s">
        <v>174</v>
      </c>
      <c r="E199" s="26" t="s">
        <v>175</v>
      </c>
      <c r="F199" s="25" t="s">
        <v>27</v>
      </c>
      <c r="G199" s="244">
        <v>21</v>
      </c>
      <c r="H199" s="76">
        <v>45632</v>
      </c>
      <c r="I199" s="27">
        <v>0</v>
      </c>
      <c r="J199" s="27">
        <v>0</v>
      </c>
      <c r="K199" s="247">
        <v>3005.62</v>
      </c>
      <c r="L199" s="28">
        <v>0</v>
      </c>
      <c r="M199" s="28">
        <v>0</v>
      </c>
      <c r="N199" s="52"/>
      <c r="O199" s="52"/>
      <c r="P199" s="75"/>
      <c r="Q199" s="158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  <c r="BM199" s="29"/>
      <c r="BN199" s="29"/>
      <c r="BO199" s="29"/>
      <c r="BP199" s="29"/>
      <c r="BQ199" s="29"/>
      <c r="BR199" s="29"/>
      <c r="BS199" s="29"/>
      <c r="BT199" s="29"/>
      <c r="BU199" s="29"/>
      <c r="BV199" s="29"/>
      <c r="BW199" s="29"/>
      <c r="BX199" s="29"/>
      <c r="BY199" s="29"/>
      <c r="BZ199" s="29"/>
      <c r="CA199" s="29"/>
      <c r="CB199" s="29"/>
      <c r="CC199" s="29"/>
      <c r="CD199" s="29"/>
      <c r="CE199" s="29"/>
      <c r="CF199" s="29"/>
      <c r="CG199" s="29"/>
      <c r="CH199" s="29"/>
      <c r="CI199" s="29"/>
      <c r="CJ199" s="29"/>
      <c r="CK199" s="29"/>
      <c r="CL199" s="29"/>
      <c r="CM199" s="29"/>
      <c r="CN199" s="29"/>
      <c r="CO199" s="29"/>
      <c r="CP199" s="29"/>
      <c r="CQ199" s="29"/>
      <c r="CR199" s="29"/>
      <c r="CS199" s="29"/>
      <c r="CT199" s="29"/>
      <c r="CU199" s="29"/>
      <c r="CV199" s="29"/>
      <c r="CW199" s="29"/>
      <c r="CX199" s="29"/>
      <c r="CY199" s="29"/>
      <c r="CZ199" s="29"/>
      <c r="DA199" s="29"/>
      <c r="DB199" s="29"/>
      <c r="DC199" s="29"/>
      <c r="DD199" s="29"/>
      <c r="DE199" s="29"/>
      <c r="DF199" s="29"/>
      <c r="DG199" s="29"/>
      <c r="DH199" s="29"/>
      <c r="DI199" s="29"/>
      <c r="DJ199" s="29"/>
      <c r="DK199" s="29"/>
      <c r="DL199" s="29"/>
      <c r="DM199" s="29"/>
      <c r="DN199" s="29"/>
      <c r="DO199" s="29"/>
      <c r="DP199" s="29"/>
      <c r="DQ199" s="29"/>
      <c r="DR199" s="29"/>
      <c r="DS199" s="29"/>
      <c r="DT199" s="29"/>
      <c r="DU199" s="29"/>
      <c r="DV199" s="29"/>
      <c r="DW199" s="29"/>
      <c r="DX199" s="29"/>
      <c r="DY199" s="29"/>
      <c r="DZ199" s="29"/>
      <c r="EA199" s="29"/>
      <c r="EB199" s="29"/>
      <c r="EC199" s="29"/>
      <c r="ED199" s="29"/>
      <c r="EE199" s="29"/>
      <c r="EF199" s="29"/>
      <c r="EG199" s="29"/>
      <c r="EH199" s="29"/>
      <c r="EI199" s="29"/>
      <c r="EJ199" s="29"/>
      <c r="EK199" s="29"/>
      <c r="EL199" s="29"/>
      <c r="EM199" s="29"/>
      <c r="EN199" s="29"/>
      <c r="EO199" s="29"/>
      <c r="EP199" s="29"/>
      <c r="EQ199" s="29"/>
      <c r="ER199" s="29"/>
      <c r="ES199" s="29"/>
      <c r="ET199" s="29"/>
      <c r="EU199" s="29"/>
      <c r="EV199" s="29"/>
      <c r="EW199" s="29"/>
      <c r="EX199" s="29"/>
      <c r="EY199" s="29"/>
      <c r="EZ199" s="29"/>
      <c r="FA199" s="29"/>
      <c r="FB199" s="29"/>
      <c r="FC199" s="29"/>
      <c r="FD199" s="29"/>
      <c r="FE199" s="29"/>
      <c r="FF199" s="29"/>
      <c r="FG199" s="29"/>
      <c r="FH199" s="29"/>
      <c r="FI199" s="29"/>
      <c r="FJ199" s="29"/>
      <c r="FK199" s="29"/>
      <c r="FL199" s="29"/>
      <c r="FM199" s="29"/>
      <c r="FN199" s="29"/>
      <c r="FO199" s="29"/>
      <c r="FP199" s="29"/>
      <c r="FQ199" s="29"/>
      <c r="FR199" s="29"/>
      <c r="FS199" s="29"/>
      <c r="FT199" s="29"/>
      <c r="FU199" s="29"/>
      <c r="FV199" s="29"/>
      <c r="FW199" s="29"/>
      <c r="FX199" s="29"/>
      <c r="FY199" s="29"/>
      <c r="FZ199" s="29"/>
      <c r="GA199" s="29"/>
      <c r="GB199" s="29"/>
      <c r="GC199" s="29"/>
      <c r="GD199" s="29"/>
      <c r="GE199" s="29"/>
      <c r="GF199" s="29"/>
      <c r="GG199" s="29"/>
      <c r="GH199" s="29"/>
      <c r="GI199" s="29"/>
      <c r="GJ199" s="29"/>
      <c r="GK199" s="29"/>
      <c r="GL199" s="29"/>
      <c r="GM199" s="29"/>
      <c r="GN199" s="29"/>
      <c r="GO199" s="29"/>
      <c r="GP199" s="29"/>
      <c r="GQ199" s="29"/>
      <c r="GR199" s="29"/>
      <c r="GS199" s="29"/>
      <c r="GT199" s="29"/>
      <c r="GU199" s="29"/>
      <c r="GV199" s="29"/>
      <c r="GW199" s="29"/>
      <c r="GX199" s="29"/>
      <c r="GY199" s="29"/>
      <c r="GZ199" s="29"/>
      <c r="HA199" s="29"/>
      <c r="HB199" s="29"/>
      <c r="HC199" s="29"/>
      <c r="HD199" s="29"/>
      <c r="HE199" s="29"/>
      <c r="HF199" s="29"/>
      <c r="HG199" s="29"/>
      <c r="HH199" s="29"/>
      <c r="HI199" s="29"/>
      <c r="HJ199" s="29"/>
      <c r="HK199" s="29"/>
      <c r="HL199" s="29"/>
      <c r="HM199" s="29"/>
      <c r="HN199" s="29"/>
      <c r="HO199" s="29"/>
      <c r="HP199" s="29"/>
      <c r="HQ199" s="29"/>
      <c r="HR199" s="29"/>
      <c r="HS199" s="29"/>
      <c r="HT199" s="29"/>
      <c r="HU199" s="29"/>
      <c r="HV199" s="29"/>
      <c r="HW199" s="29"/>
      <c r="HX199" s="29"/>
      <c r="HY199" s="29"/>
      <c r="HZ199" s="29"/>
      <c r="IA199" s="29"/>
      <c r="IB199" s="29"/>
      <c r="IC199" s="29"/>
      <c r="ID199" s="29"/>
      <c r="IE199" s="29"/>
      <c r="IF199" s="29"/>
      <c r="IG199" s="29"/>
      <c r="IH199" s="29"/>
      <c r="II199" s="29"/>
      <c r="IJ199" s="29"/>
      <c r="IK199" s="29"/>
      <c r="IL199" s="29"/>
      <c r="IM199" s="29"/>
      <c r="IN199" s="29"/>
      <c r="IO199" s="29"/>
      <c r="IP199" s="29"/>
      <c r="IQ199" s="29"/>
      <c r="IR199" s="29"/>
      <c r="IS199" s="29"/>
      <c r="IT199" s="29"/>
      <c r="IU199" s="29"/>
      <c r="IV199" s="29"/>
      <c r="IW199" s="29"/>
      <c r="IX199" s="29"/>
      <c r="IY199" s="29"/>
      <c r="IZ199" s="29"/>
      <c r="JA199" s="29"/>
      <c r="JB199" s="29"/>
      <c r="JC199" s="29"/>
      <c r="JD199" s="29"/>
      <c r="JE199" s="29"/>
      <c r="JF199" s="29"/>
      <c r="JG199" s="29"/>
      <c r="JH199" s="29"/>
      <c r="JI199" s="29"/>
      <c r="JJ199" s="29"/>
      <c r="JK199" s="29"/>
      <c r="JL199" s="29"/>
      <c r="JM199" s="29"/>
      <c r="JN199" s="29"/>
      <c r="JO199" s="29"/>
      <c r="JP199" s="29"/>
      <c r="JQ199" s="29"/>
      <c r="JR199" s="29"/>
      <c r="JS199" s="29"/>
      <c r="JT199" s="29"/>
      <c r="JU199" s="29"/>
      <c r="JV199" s="29"/>
      <c r="JW199" s="29"/>
      <c r="JX199" s="29"/>
      <c r="JY199" s="29"/>
      <c r="JZ199" s="29"/>
      <c r="KA199" s="29"/>
      <c r="KB199" s="29"/>
      <c r="KC199" s="29"/>
      <c r="KD199" s="29"/>
      <c r="KE199" s="29"/>
      <c r="KF199" s="29"/>
      <c r="KG199" s="29"/>
      <c r="KH199" s="29"/>
      <c r="KI199" s="29"/>
      <c r="KJ199" s="29"/>
      <c r="KK199" s="29"/>
      <c r="KL199" s="29"/>
      <c r="KM199" s="29"/>
      <c r="KN199" s="29"/>
      <c r="KO199" s="29"/>
      <c r="KP199" s="29"/>
      <c r="KQ199" s="29"/>
      <c r="KR199" s="29"/>
      <c r="KS199" s="29"/>
      <c r="KT199" s="29"/>
      <c r="KU199" s="29"/>
      <c r="KV199" s="29"/>
      <c r="KW199" s="29"/>
      <c r="KX199" s="29"/>
      <c r="KY199" s="29"/>
      <c r="KZ199" s="29"/>
      <c r="LA199" s="29"/>
      <c r="LB199" s="29"/>
      <c r="LC199" s="29"/>
      <c r="LD199" s="29"/>
      <c r="LE199" s="29"/>
      <c r="LF199" s="29"/>
      <c r="LG199" s="29"/>
      <c r="LH199" s="29"/>
      <c r="LI199" s="29"/>
      <c r="LJ199" s="29"/>
      <c r="LK199" s="29"/>
      <c r="LL199" s="29"/>
      <c r="LM199" s="29"/>
      <c r="LN199" s="29"/>
      <c r="LO199" s="29"/>
      <c r="LP199" s="29"/>
      <c r="LQ199" s="29"/>
      <c r="LR199" s="29"/>
      <c r="LS199" s="29"/>
      <c r="LT199" s="29"/>
      <c r="LU199" s="29"/>
      <c r="LV199" s="29"/>
      <c r="LW199" s="29"/>
      <c r="LX199" s="29"/>
      <c r="LY199" s="29"/>
      <c r="LZ199" s="29"/>
      <c r="MA199" s="29"/>
      <c r="MB199" s="29"/>
      <c r="MC199" s="29"/>
      <c r="MD199" s="29"/>
      <c r="ME199" s="29"/>
      <c r="MF199" s="29"/>
      <c r="MG199" s="29"/>
      <c r="MH199" s="29"/>
      <c r="MI199" s="29"/>
      <c r="MJ199" s="29"/>
      <c r="MK199" s="29"/>
      <c r="ML199" s="29"/>
      <c r="MM199" s="29"/>
      <c r="MN199" s="29"/>
      <c r="MO199" s="29"/>
      <c r="MP199" s="29"/>
      <c r="MQ199" s="29"/>
      <c r="MR199" s="29"/>
      <c r="MS199" s="29"/>
      <c r="MT199" s="29"/>
      <c r="MU199" s="29"/>
      <c r="MV199" s="29"/>
      <c r="MW199" s="29"/>
      <c r="MX199" s="29"/>
      <c r="MY199" s="29"/>
      <c r="MZ199" s="29"/>
      <c r="NA199" s="29"/>
      <c r="NB199" s="29"/>
      <c r="NC199" s="29"/>
      <c r="ND199" s="29"/>
      <c r="NE199" s="29"/>
      <c r="NF199" s="29"/>
      <c r="NG199" s="29"/>
      <c r="NH199" s="29"/>
      <c r="NI199" s="29"/>
      <c r="NJ199" s="29"/>
      <c r="NK199" s="29"/>
      <c r="NL199" s="29"/>
      <c r="NM199" s="29"/>
      <c r="NN199" s="29"/>
      <c r="NO199" s="29"/>
      <c r="NP199" s="29"/>
      <c r="NQ199" s="29"/>
      <c r="NR199" s="29"/>
      <c r="NS199" s="29"/>
      <c r="NT199" s="29"/>
      <c r="NU199" s="29"/>
      <c r="NV199" s="29"/>
      <c r="NW199" s="29"/>
      <c r="NX199" s="29"/>
      <c r="NY199" s="29"/>
      <c r="NZ199" s="29"/>
      <c r="OA199" s="29"/>
      <c r="OB199" s="29"/>
      <c r="OC199" s="29"/>
      <c r="OD199" s="29"/>
      <c r="OE199" s="29"/>
      <c r="OF199" s="29"/>
      <c r="OG199" s="29"/>
      <c r="OH199" s="29"/>
      <c r="OI199" s="29"/>
      <c r="OJ199" s="29"/>
      <c r="OK199" s="29"/>
      <c r="OL199" s="29"/>
      <c r="OM199" s="29"/>
      <c r="ON199" s="29"/>
      <c r="OO199" s="29"/>
      <c r="OP199" s="29"/>
      <c r="OQ199" s="29"/>
      <c r="OR199" s="29"/>
      <c r="OS199" s="29"/>
      <c r="OT199" s="29"/>
      <c r="OU199" s="29"/>
      <c r="OV199" s="29"/>
      <c r="OW199" s="29"/>
      <c r="OX199" s="29"/>
      <c r="OY199" s="29"/>
      <c r="OZ199" s="29"/>
      <c r="PA199" s="29"/>
      <c r="PB199" s="29"/>
      <c r="PC199" s="29"/>
      <c r="PD199" s="29"/>
      <c r="PE199" s="29"/>
      <c r="PF199" s="29"/>
      <c r="PG199" s="29"/>
      <c r="PH199" s="29"/>
      <c r="PI199" s="29"/>
      <c r="PJ199" s="29"/>
      <c r="PK199" s="29"/>
      <c r="PL199" s="29"/>
      <c r="PM199" s="29"/>
      <c r="PN199" s="29"/>
      <c r="PO199" s="29"/>
      <c r="PP199" s="29"/>
      <c r="PQ199" s="29"/>
      <c r="PR199" s="29"/>
      <c r="PS199" s="29"/>
      <c r="PT199" s="29"/>
      <c r="PU199" s="29"/>
      <c r="PV199" s="29"/>
      <c r="PW199" s="29"/>
      <c r="PX199" s="29"/>
      <c r="PY199" s="29"/>
      <c r="PZ199" s="29"/>
      <c r="QA199" s="29"/>
      <c r="QB199" s="29"/>
      <c r="QC199" s="29"/>
      <c r="QD199" s="29"/>
      <c r="QE199" s="29"/>
      <c r="QF199" s="29"/>
      <c r="QG199" s="29"/>
      <c r="QH199" s="29"/>
      <c r="QI199" s="29"/>
      <c r="QJ199" s="29"/>
      <c r="QK199" s="29"/>
      <c r="QL199" s="29"/>
      <c r="QM199" s="29"/>
      <c r="QN199" s="29"/>
      <c r="QO199" s="29"/>
      <c r="QP199" s="29"/>
      <c r="QQ199" s="29"/>
      <c r="QR199" s="29"/>
      <c r="QS199" s="29"/>
      <c r="QT199" s="29"/>
      <c r="QU199" s="29"/>
      <c r="QV199" s="29"/>
      <c r="QW199" s="29"/>
      <c r="QX199" s="29"/>
      <c r="QY199" s="29"/>
      <c r="QZ199" s="29"/>
      <c r="RA199" s="29"/>
      <c r="RB199" s="29"/>
      <c r="RC199" s="29"/>
      <c r="RD199" s="29"/>
      <c r="RE199" s="29"/>
      <c r="RF199" s="29"/>
      <c r="RG199" s="29"/>
      <c r="RH199" s="29"/>
      <c r="RI199" s="29"/>
      <c r="RJ199" s="29"/>
      <c r="RK199" s="29"/>
      <c r="RL199" s="29"/>
    </row>
    <row r="200" spans="1:480" s="30" customFormat="1" ht="80.099999999999994" customHeight="1" x14ac:dyDescent="0.25">
      <c r="A200" s="25" t="s">
        <v>50</v>
      </c>
      <c r="B200" s="25" t="s">
        <v>57</v>
      </c>
      <c r="C200" s="25" t="s">
        <v>19</v>
      </c>
      <c r="D200" s="26" t="s">
        <v>228</v>
      </c>
      <c r="E200" s="26" t="s">
        <v>175</v>
      </c>
      <c r="F200" s="25" t="s">
        <v>27</v>
      </c>
      <c r="G200" s="36">
        <v>2</v>
      </c>
      <c r="H200" s="76">
        <v>45633</v>
      </c>
      <c r="I200" s="27">
        <v>0</v>
      </c>
      <c r="J200" s="27">
        <v>0</v>
      </c>
      <c r="K200" s="247">
        <v>300</v>
      </c>
      <c r="L200" s="28">
        <v>0</v>
      </c>
      <c r="M200" s="28">
        <v>0</v>
      </c>
      <c r="N200" s="52"/>
      <c r="O200" s="52"/>
      <c r="P200" s="75"/>
      <c r="Q200" s="158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29"/>
      <c r="AY200" s="29"/>
      <c r="AZ200" s="29"/>
      <c r="BA200" s="29"/>
      <c r="BB200" s="29"/>
      <c r="BC200" s="29"/>
      <c r="BD200" s="29"/>
      <c r="BE200" s="29"/>
      <c r="BF200" s="29"/>
      <c r="BG200" s="29"/>
      <c r="BH200" s="29"/>
      <c r="BI200" s="29"/>
      <c r="BJ200" s="29"/>
      <c r="BK200" s="29"/>
      <c r="BL200" s="29"/>
      <c r="BM200" s="29"/>
      <c r="BN200" s="29"/>
      <c r="BO200" s="29"/>
      <c r="BP200" s="29"/>
      <c r="BQ200" s="29"/>
      <c r="BR200" s="29"/>
      <c r="BS200" s="29"/>
      <c r="BT200" s="29"/>
      <c r="BU200" s="29"/>
      <c r="BV200" s="29"/>
      <c r="BW200" s="29"/>
      <c r="BX200" s="29"/>
      <c r="BY200" s="29"/>
      <c r="BZ200" s="29"/>
      <c r="CA200" s="29"/>
      <c r="CB200" s="29"/>
      <c r="CC200" s="29"/>
      <c r="CD200" s="29"/>
      <c r="CE200" s="29"/>
      <c r="CF200" s="29"/>
      <c r="CG200" s="29"/>
      <c r="CH200" s="29"/>
      <c r="CI200" s="29"/>
      <c r="CJ200" s="29"/>
      <c r="CK200" s="29"/>
      <c r="CL200" s="29"/>
      <c r="CM200" s="29"/>
      <c r="CN200" s="29"/>
      <c r="CO200" s="29"/>
      <c r="CP200" s="29"/>
      <c r="CQ200" s="29"/>
      <c r="CR200" s="29"/>
      <c r="CS200" s="29"/>
      <c r="CT200" s="29"/>
      <c r="CU200" s="29"/>
      <c r="CV200" s="29"/>
      <c r="CW200" s="29"/>
      <c r="CX200" s="29"/>
      <c r="CY200" s="29"/>
      <c r="CZ200" s="29"/>
      <c r="DA200" s="29"/>
      <c r="DB200" s="29"/>
      <c r="DC200" s="29"/>
      <c r="DD200" s="29"/>
      <c r="DE200" s="29"/>
      <c r="DF200" s="29"/>
      <c r="DG200" s="29"/>
      <c r="DH200" s="29"/>
      <c r="DI200" s="29"/>
      <c r="DJ200" s="29"/>
      <c r="DK200" s="29"/>
      <c r="DL200" s="29"/>
      <c r="DM200" s="29"/>
      <c r="DN200" s="29"/>
      <c r="DO200" s="29"/>
      <c r="DP200" s="29"/>
      <c r="DQ200" s="29"/>
      <c r="DR200" s="29"/>
      <c r="DS200" s="29"/>
      <c r="DT200" s="29"/>
      <c r="DU200" s="29"/>
      <c r="DV200" s="29"/>
      <c r="DW200" s="29"/>
      <c r="DX200" s="29"/>
      <c r="DY200" s="29"/>
      <c r="DZ200" s="29"/>
      <c r="EA200" s="29"/>
      <c r="EB200" s="29"/>
      <c r="EC200" s="29"/>
      <c r="ED200" s="29"/>
      <c r="EE200" s="29"/>
      <c r="EF200" s="29"/>
      <c r="EG200" s="29"/>
      <c r="EH200" s="29"/>
      <c r="EI200" s="29"/>
      <c r="EJ200" s="29"/>
      <c r="EK200" s="29"/>
      <c r="EL200" s="29"/>
      <c r="EM200" s="29"/>
      <c r="EN200" s="29"/>
      <c r="EO200" s="29"/>
      <c r="EP200" s="29"/>
      <c r="EQ200" s="29"/>
      <c r="ER200" s="29"/>
      <c r="ES200" s="29"/>
      <c r="ET200" s="29"/>
      <c r="EU200" s="29"/>
      <c r="EV200" s="29"/>
      <c r="EW200" s="29"/>
      <c r="EX200" s="29"/>
      <c r="EY200" s="29"/>
      <c r="EZ200" s="29"/>
      <c r="FA200" s="29"/>
      <c r="FB200" s="29"/>
      <c r="FC200" s="29"/>
      <c r="FD200" s="29"/>
      <c r="FE200" s="29"/>
      <c r="FF200" s="29"/>
      <c r="FG200" s="29"/>
      <c r="FH200" s="29"/>
      <c r="FI200" s="29"/>
      <c r="FJ200" s="29"/>
      <c r="FK200" s="29"/>
      <c r="FL200" s="29"/>
      <c r="FM200" s="29"/>
      <c r="FN200" s="29"/>
      <c r="FO200" s="29"/>
      <c r="FP200" s="29"/>
      <c r="FQ200" s="29"/>
      <c r="FR200" s="29"/>
      <c r="FS200" s="29"/>
      <c r="FT200" s="29"/>
      <c r="FU200" s="29"/>
      <c r="FV200" s="29"/>
      <c r="FW200" s="29"/>
      <c r="FX200" s="29"/>
      <c r="FY200" s="29"/>
      <c r="FZ200" s="29"/>
      <c r="GA200" s="29"/>
      <c r="GB200" s="29"/>
      <c r="GC200" s="29"/>
      <c r="GD200" s="29"/>
      <c r="GE200" s="29"/>
      <c r="GF200" s="29"/>
      <c r="GG200" s="29"/>
      <c r="GH200" s="29"/>
      <c r="GI200" s="29"/>
      <c r="GJ200" s="29"/>
      <c r="GK200" s="29"/>
      <c r="GL200" s="29"/>
      <c r="GM200" s="29"/>
      <c r="GN200" s="29"/>
      <c r="GO200" s="29"/>
      <c r="GP200" s="29"/>
      <c r="GQ200" s="29"/>
      <c r="GR200" s="29"/>
      <c r="GS200" s="29"/>
      <c r="GT200" s="29"/>
      <c r="GU200" s="29"/>
      <c r="GV200" s="29"/>
      <c r="GW200" s="29"/>
      <c r="GX200" s="29"/>
      <c r="GY200" s="29"/>
      <c r="GZ200" s="29"/>
      <c r="HA200" s="29"/>
      <c r="HB200" s="29"/>
      <c r="HC200" s="29"/>
      <c r="HD200" s="29"/>
      <c r="HE200" s="29"/>
      <c r="HF200" s="29"/>
      <c r="HG200" s="29"/>
      <c r="HH200" s="29"/>
      <c r="HI200" s="29"/>
      <c r="HJ200" s="29"/>
      <c r="HK200" s="29"/>
      <c r="HL200" s="29"/>
      <c r="HM200" s="29"/>
      <c r="HN200" s="29"/>
      <c r="HO200" s="29"/>
      <c r="HP200" s="29"/>
      <c r="HQ200" s="29"/>
      <c r="HR200" s="29"/>
      <c r="HS200" s="29"/>
      <c r="HT200" s="29"/>
      <c r="HU200" s="29"/>
      <c r="HV200" s="29"/>
      <c r="HW200" s="29"/>
      <c r="HX200" s="29"/>
      <c r="HY200" s="29"/>
      <c r="HZ200" s="29"/>
      <c r="IA200" s="29"/>
      <c r="IB200" s="29"/>
      <c r="IC200" s="29"/>
      <c r="ID200" s="29"/>
      <c r="IE200" s="29"/>
      <c r="IF200" s="29"/>
      <c r="IG200" s="29"/>
      <c r="IH200" s="29"/>
      <c r="II200" s="29"/>
      <c r="IJ200" s="29"/>
      <c r="IK200" s="29"/>
      <c r="IL200" s="29"/>
      <c r="IM200" s="29"/>
      <c r="IN200" s="29"/>
      <c r="IO200" s="29"/>
      <c r="IP200" s="29"/>
      <c r="IQ200" s="29"/>
      <c r="IR200" s="29"/>
      <c r="IS200" s="29"/>
      <c r="IT200" s="29"/>
      <c r="IU200" s="29"/>
      <c r="IV200" s="29"/>
      <c r="IW200" s="29"/>
      <c r="IX200" s="29"/>
      <c r="IY200" s="29"/>
      <c r="IZ200" s="29"/>
      <c r="JA200" s="29"/>
      <c r="JB200" s="29"/>
      <c r="JC200" s="29"/>
      <c r="JD200" s="29"/>
      <c r="JE200" s="29"/>
      <c r="JF200" s="29"/>
      <c r="JG200" s="29"/>
      <c r="JH200" s="29"/>
      <c r="JI200" s="29"/>
      <c r="JJ200" s="29"/>
      <c r="JK200" s="29"/>
      <c r="JL200" s="29"/>
      <c r="JM200" s="29"/>
      <c r="JN200" s="29"/>
      <c r="JO200" s="29"/>
      <c r="JP200" s="29"/>
      <c r="JQ200" s="29"/>
      <c r="JR200" s="29"/>
      <c r="JS200" s="29"/>
      <c r="JT200" s="29"/>
      <c r="JU200" s="29"/>
      <c r="JV200" s="29"/>
      <c r="JW200" s="29"/>
      <c r="JX200" s="29"/>
      <c r="JY200" s="29"/>
      <c r="JZ200" s="29"/>
      <c r="KA200" s="29"/>
      <c r="KB200" s="29"/>
      <c r="KC200" s="29"/>
      <c r="KD200" s="29"/>
      <c r="KE200" s="29"/>
      <c r="KF200" s="29"/>
      <c r="KG200" s="29"/>
      <c r="KH200" s="29"/>
      <c r="KI200" s="29"/>
      <c r="KJ200" s="29"/>
      <c r="KK200" s="29"/>
      <c r="KL200" s="29"/>
      <c r="KM200" s="29"/>
      <c r="KN200" s="29"/>
      <c r="KO200" s="29"/>
      <c r="KP200" s="29"/>
      <c r="KQ200" s="29"/>
      <c r="KR200" s="29"/>
      <c r="KS200" s="29"/>
      <c r="KT200" s="29"/>
      <c r="KU200" s="29"/>
      <c r="KV200" s="29"/>
      <c r="KW200" s="29"/>
      <c r="KX200" s="29"/>
      <c r="KY200" s="29"/>
      <c r="KZ200" s="29"/>
      <c r="LA200" s="29"/>
      <c r="LB200" s="29"/>
      <c r="LC200" s="29"/>
      <c r="LD200" s="29"/>
      <c r="LE200" s="29"/>
      <c r="LF200" s="29"/>
      <c r="LG200" s="29"/>
      <c r="LH200" s="29"/>
      <c r="LI200" s="29"/>
      <c r="LJ200" s="29"/>
      <c r="LK200" s="29"/>
      <c r="LL200" s="29"/>
      <c r="LM200" s="29"/>
      <c r="LN200" s="29"/>
      <c r="LO200" s="29"/>
      <c r="LP200" s="29"/>
      <c r="LQ200" s="29"/>
      <c r="LR200" s="29"/>
      <c r="LS200" s="29"/>
      <c r="LT200" s="29"/>
      <c r="LU200" s="29"/>
      <c r="LV200" s="29"/>
      <c r="LW200" s="29"/>
      <c r="LX200" s="29"/>
      <c r="LY200" s="29"/>
      <c r="LZ200" s="29"/>
      <c r="MA200" s="29"/>
      <c r="MB200" s="29"/>
      <c r="MC200" s="29"/>
      <c r="MD200" s="29"/>
      <c r="ME200" s="29"/>
      <c r="MF200" s="29"/>
      <c r="MG200" s="29"/>
      <c r="MH200" s="29"/>
      <c r="MI200" s="29"/>
      <c r="MJ200" s="29"/>
      <c r="MK200" s="29"/>
      <c r="ML200" s="29"/>
      <c r="MM200" s="29"/>
      <c r="MN200" s="29"/>
      <c r="MO200" s="29"/>
      <c r="MP200" s="29"/>
      <c r="MQ200" s="29"/>
      <c r="MR200" s="29"/>
      <c r="MS200" s="29"/>
      <c r="MT200" s="29"/>
      <c r="MU200" s="29"/>
      <c r="MV200" s="29"/>
      <c r="MW200" s="29"/>
      <c r="MX200" s="29"/>
      <c r="MY200" s="29"/>
      <c r="MZ200" s="29"/>
      <c r="NA200" s="29"/>
      <c r="NB200" s="29"/>
      <c r="NC200" s="29"/>
      <c r="ND200" s="29"/>
      <c r="NE200" s="29"/>
      <c r="NF200" s="29"/>
      <c r="NG200" s="29"/>
      <c r="NH200" s="29"/>
      <c r="NI200" s="29"/>
      <c r="NJ200" s="29"/>
      <c r="NK200" s="29"/>
      <c r="NL200" s="29"/>
      <c r="NM200" s="29"/>
      <c r="NN200" s="29"/>
      <c r="NO200" s="29"/>
      <c r="NP200" s="29"/>
      <c r="NQ200" s="29"/>
      <c r="NR200" s="29"/>
      <c r="NS200" s="29"/>
      <c r="NT200" s="29"/>
      <c r="NU200" s="29"/>
      <c r="NV200" s="29"/>
      <c r="NW200" s="29"/>
      <c r="NX200" s="29"/>
      <c r="NY200" s="29"/>
      <c r="NZ200" s="29"/>
      <c r="OA200" s="29"/>
      <c r="OB200" s="29"/>
      <c r="OC200" s="29"/>
      <c r="OD200" s="29"/>
      <c r="OE200" s="29"/>
      <c r="OF200" s="29"/>
      <c r="OG200" s="29"/>
      <c r="OH200" s="29"/>
      <c r="OI200" s="29"/>
      <c r="OJ200" s="29"/>
      <c r="OK200" s="29"/>
      <c r="OL200" s="29"/>
      <c r="OM200" s="29"/>
      <c r="ON200" s="29"/>
      <c r="OO200" s="29"/>
      <c r="OP200" s="29"/>
      <c r="OQ200" s="29"/>
      <c r="OR200" s="29"/>
      <c r="OS200" s="29"/>
      <c r="OT200" s="29"/>
      <c r="OU200" s="29"/>
      <c r="OV200" s="29"/>
      <c r="OW200" s="29"/>
      <c r="OX200" s="29"/>
      <c r="OY200" s="29"/>
      <c r="OZ200" s="29"/>
      <c r="PA200" s="29"/>
      <c r="PB200" s="29"/>
      <c r="PC200" s="29"/>
      <c r="PD200" s="29"/>
      <c r="PE200" s="29"/>
      <c r="PF200" s="29"/>
      <c r="PG200" s="29"/>
      <c r="PH200" s="29"/>
      <c r="PI200" s="29"/>
      <c r="PJ200" s="29"/>
      <c r="PK200" s="29"/>
      <c r="PL200" s="29"/>
      <c r="PM200" s="29"/>
      <c r="PN200" s="29"/>
      <c r="PO200" s="29"/>
      <c r="PP200" s="29"/>
      <c r="PQ200" s="29"/>
      <c r="PR200" s="29"/>
      <c r="PS200" s="29"/>
      <c r="PT200" s="29"/>
      <c r="PU200" s="29"/>
      <c r="PV200" s="29"/>
      <c r="PW200" s="29"/>
      <c r="PX200" s="29"/>
      <c r="PY200" s="29"/>
      <c r="PZ200" s="29"/>
      <c r="QA200" s="29"/>
      <c r="QB200" s="29"/>
      <c r="QC200" s="29"/>
      <c r="QD200" s="29"/>
      <c r="QE200" s="29"/>
      <c r="QF200" s="29"/>
      <c r="QG200" s="29"/>
      <c r="QH200" s="29"/>
      <c r="QI200" s="29"/>
      <c r="QJ200" s="29"/>
      <c r="QK200" s="29"/>
      <c r="QL200" s="29"/>
      <c r="QM200" s="29"/>
      <c r="QN200" s="29"/>
      <c r="QO200" s="29"/>
      <c r="QP200" s="29"/>
      <c r="QQ200" s="29"/>
      <c r="QR200" s="29"/>
      <c r="QS200" s="29"/>
      <c r="QT200" s="29"/>
      <c r="QU200" s="29"/>
      <c r="QV200" s="29"/>
      <c r="QW200" s="29"/>
      <c r="QX200" s="29"/>
      <c r="QY200" s="29"/>
      <c r="QZ200" s="29"/>
      <c r="RA200" s="29"/>
      <c r="RB200" s="29"/>
      <c r="RC200" s="29"/>
      <c r="RD200" s="29"/>
      <c r="RE200" s="29"/>
      <c r="RF200" s="29"/>
      <c r="RG200" s="29"/>
      <c r="RH200" s="29"/>
      <c r="RI200" s="29"/>
      <c r="RJ200" s="29"/>
      <c r="RK200" s="29"/>
      <c r="RL200" s="29"/>
    </row>
    <row r="201" spans="1:480" s="30" customFormat="1" ht="101.25" customHeight="1" x14ac:dyDescent="0.25">
      <c r="A201" s="25" t="s">
        <v>50</v>
      </c>
      <c r="B201" s="25" t="s">
        <v>57</v>
      </c>
      <c r="C201" s="25" t="s">
        <v>19</v>
      </c>
      <c r="D201" s="26" t="s">
        <v>350</v>
      </c>
      <c r="E201" s="103" t="s">
        <v>143</v>
      </c>
      <c r="F201" s="25" t="s">
        <v>27</v>
      </c>
      <c r="G201" s="106">
        <v>1</v>
      </c>
      <c r="H201" s="76">
        <v>45632</v>
      </c>
      <c r="I201" s="27">
        <v>0</v>
      </c>
      <c r="J201" s="27">
        <v>0</v>
      </c>
      <c r="K201" s="247">
        <v>560</v>
      </c>
      <c r="L201" s="28">
        <v>0</v>
      </c>
      <c r="M201" s="28">
        <v>0</v>
      </c>
      <c r="N201" s="52"/>
      <c r="O201" s="52"/>
      <c r="P201" s="75"/>
      <c r="Q201" s="158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  <c r="BA201" s="29"/>
      <c r="BB201" s="29"/>
      <c r="BC201" s="29"/>
      <c r="BD201" s="29"/>
      <c r="BE201" s="29"/>
      <c r="BF201" s="29"/>
      <c r="BG201" s="29"/>
      <c r="BH201" s="29"/>
      <c r="BI201" s="29"/>
      <c r="BJ201" s="29"/>
      <c r="BK201" s="29"/>
      <c r="BL201" s="29"/>
      <c r="BM201" s="29"/>
      <c r="BN201" s="29"/>
      <c r="BO201" s="29"/>
      <c r="BP201" s="29"/>
      <c r="BQ201" s="29"/>
      <c r="BR201" s="29"/>
      <c r="BS201" s="29"/>
      <c r="BT201" s="29"/>
      <c r="BU201" s="29"/>
      <c r="BV201" s="29"/>
      <c r="BW201" s="29"/>
      <c r="BX201" s="29"/>
      <c r="BY201" s="29"/>
      <c r="BZ201" s="29"/>
      <c r="CA201" s="29"/>
      <c r="CB201" s="29"/>
      <c r="CC201" s="29"/>
      <c r="CD201" s="29"/>
      <c r="CE201" s="29"/>
      <c r="CF201" s="29"/>
      <c r="CG201" s="29"/>
      <c r="CH201" s="29"/>
      <c r="CI201" s="29"/>
      <c r="CJ201" s="29"/>
      <c r="CK201" s="29"/>
      <c r="CL201" s="29"/>
      <c r="CM201" s="29"/>
      <c r="CN201" s="29"/>
      <c r="CO201" s="29"/>
      <c r="CP201" s="29"/>
      <c r="CQ201" s="29"/>
      <c r="CR201" s="29"/>
      <c r="CS201" s="29"/>
      <c r="CT201" s="29"/>
      <c r="CU201" s="29"/>
      <c r="CV201" s="29"/>
      <c r="CW201" s="29"/>
      <c r="CX201" s="29"/>
      <c r="CY201" s="29"/>
      <c r="CZ201" s="29"/>
      <c r="DA201" s="29"/>
      <c r="DB201" s="29"/>
      <c r="DC201" s="29"/>
      <c r="DD201" s="29"/>
      <c r="DE201" s="29"/>
      <c r="DF201" s="29"/>
      <c r="DG201" s="29"/>
      <c r="DH201" s="29"/>
      <c r="DI201" s="29"/>
      <c r="DJ201" s="29"/>
      <c r="DK201" s="29"/>
      <c r="DL201" s="29"/>
      <c r="DM201" s="29"/>
      <c r="DN201" s="29"/>
      <c r="DO201" s="29"/>
      <c r="DP201" s="29"/>
      <c r="DQ201" s="29"/>
      <c r="DR201" s="29"/>
      <c r="DS201" s="29"/>
      <c r="DT201" s="29"/>
      <c r="DU201" s="29"/>
      <c r="DV201" s="29"/>
      <c r="DW201" s="29"/>
      <c r="DX201" s="29"/>
      <c r="DY201" s="29"/>
      <c r="DZ201" s="29"/>
      <c r="EA201" s="29"/>
      <c r="EB201" s="29"/>
      <c r="EC201" s="29"/>
      <c r="ED201" s="29"/>
      <c r="EE201" s="29"/>
      <c r="EF201" s="29"/>
      <c r="EG201" s="29"/>
      <c r="EH201" s="29"/>
      <c r="EI201" s="29"/>
      <c r="EJ201" s="29"/>
      <c r="EK201" s="29"/>
      <c r="EL201" s="29"/>
      <c r="EM201" s="29"/>
      <c r="EN201" s="29"/>
      <c r="EO201" s="29"/>
      <c r="EP201" s="29"/>
      <c r="EQ201" s="29"/>
      <c r="ER201" s="29"/>
      <c r="ES201" s="29"/>
      <c r="ET201" s="29"/>
      <c r="EU201" s="29"/>
      <c r="EV201" s="29"/>
      <c r="EW201" s="29"/>
      <c r="EX201" s="29"/>
      <c r="EY201" s="29"/>
      <c r="EZ201" s="29"/>
      <c r="FA201" s="29"/>
      <c r="FB201" s="29"/>
      <c r="FC201" s="29"/>
      <c r="FD201" s="29"/>
      <c r="FE201" s="29"/>
      <c r="FF201" s="29"/>
      <c r="FG201" s="29"/>
      <c r="FH201" s="29"/>
      <c r="FI201" s="29"/>
      <c r="FJ201" s="29"/>
      <c r="FK201" s="29"/>
      <c r="FL201" s="29"/>
      <c r="FM201" s="29"/>
      <c r="FN201" s="29"/>
      <c r="FO201" s="29"/>
      <c r="FP201" s="29"/>
      <c r="FQ201" s="29"/>
      <c r="FR201" s="29"/>
      <c r="FS201" s="29"/>
      <c r="FT201" s="29"/>
      <c r="FU201" s="29"/>
      <c r="FV201" s="29"/>
      <c r="FW201" s="29"/>
      <c r="FX201" s="29"/>
      <c r="FY201" s="29"/>
      <c r="FZ201" s="29"/>
      <c r="GA201" s="29"/>
      <c r="GB201" s="29"/>
      <c r="GC201" s="29"/>
      <c r="GD201" s="29"/>
      <c r="GE201" s="29"/>
      <c r="GF201" s="29"/>
      <c r="GG201" s="29"/>
      <c r="GH201" s="29"/>
      <c r="GI201" s="29"/>
      <c r="GJ201" s="29"/>
      <c r="GK201" s="29"/>
      <c r="GL201" s="29"/>
      <c r="GM201" s="29"/>
      <c r="GN201" s="29"/>
      <c r="GO201" s="29"/>
      <c r="GP201" s="29"/>
      <c r="GQ201" s="29"/>
      <c r="GR201" s="29"/>
      <c r="GS201" s="29"/>
      <c r="GT201" s="29"/>
      <c r="GU201" s="29"/>
      <c r="GV201" s="29"/>
      <c r="GW201" s="29"/>
      <c r="GX201" s="29"/>
      <c r="GY201" s="29"/>
      <c r="GZ201" s="29"/>
      <c r="HA201" s="29"/>
      <c r="HB201" s="29"/>
      <c r="HC201" s="29"/>
      <c r="HD201" s="29"/>
      <c r="HE201" s="29"/>
      <c r="HF201" s="29"/>
      <c r="HG201" s="29"/>
      <c r="HH201" s="29"/>
      <c r="HI201" s="29"/>
      <c r="HJ201" s="29"/>
      <c r="HK201" s="29"/>
      <c r="HL201" s="29"/>
      <c r="HM201" s="29"/>
      <c r="HN201" s="29"/>
      <c r="HO201" s="29"/>
      <c r="HP201" s="29"/>
      <c r="HQ201" s="29"/>
      <c r="HR201" s="29"/>
      <c r="HS201" s="29"/>
      <c r="HT201" s="29"/>
      <c r="HU201" s="29"/>
      <c r="HV201" s="29"/>
      <c r="HW201" s="29"/>
      <c r="HX201" s="29"/>
      <c r="HY201" s="29"/>
      <c r="HZ201" s="29"/>
      <c r="IA201" s="29"/>
      <c r="IB201" s="29"/>
      <c r="IC201" s="29"/>
      <c r="ID201" s="29"/>
      <c r="IE201" s="29"/>
      <c r="IF201" s="29"/>
      <c r="IG201" s="29"/>
      <c r="IH201" s="29"/>
      <c r="II201" s="29"/>
      <c r="IJ201" s="29"/>
      <c r="IK201" s="29"/>
      <c r="IL201" s="29"/>
      <c r="IM201" s="29"/>
      <c r="IN201" s="29"/>
      <c r="IO201" s="29"/>
      <c r="IP201" s="29"/>
      <c r="IQ201" s="29"/>
      <c r="IR201" s="29"/>
      <c r="IS201" s="29"/>
      <c r="IT201" s="29"/>
      <c r="IU201" s="29"/>
      <c r="IV201" s="29"/>
      <c r="IW201" s="29"/>
      <c r="IX201" s="29"/>
      <c r="IY201" s="29"/>
      <c r="IZ201" s="29"/>
      <c r="JA201" s="29"/>
      <c r="JB201" s="29"/>
      <c r="JC201" s="29"/>
      <c r="JD201" s="29"/>
      <c r="JE201" s="29"/>
      <c r="JF201" s="29"/>
      <c r="JG201" s="29"/>
      <c r="JH201" s="29"/>
      <c r="JI201" s="29"/>
      <c r="JJ201" s="29"/>
      <c r="JK201" s="29"/>
      <c r="JL201" s="29"/>
      <c r="JM201" s="29"/>
      <c r="JN201" s="29"/>
      <c r="JO201" s="29"/>
      <c r="JP201" s="29"/>
      <c r="JQ201" s="29"/>
      <c r="JR201" s="29"/>
      <c r="JS201" s="29"/>
      <c r="JT201" s="29"/>
      <c r="JU201" s="29"/>
      <c r="JV201" s="29"/>
      <c r="JW201" s="29"/>
      <c r="JX201" s="29"/>
      <c r="JY201" s="29"/>
      <c r="JZ201" s="29"/>
      <c r="KA201" s="29"/>
      <c r="KB201" s="29"/>
      <c r="KC201" s="29"/>
      <c r="KD201" s="29"/>
      <c r="KE201" s="29"/>
      <c r="KF201" s="29"/>
      <c r="KG201" s="29"/>
      <c r="KH201" s="29"/>
      <c r="KI201" s="29"/>
      <c r="KJ201" s="29"/>
      <c r="KK201" s="29"/>
      <c r="KL201" s="29"/>
      <c r="KM201" s="29"/>
      <c r="KN201" s="29"/>
      <c r="KO201" s="29"/>
      <c r="KP201" s="29"/>
      <c r="KQ201" s="29"/>
      <c r="KR201" s="29"/>
      <c r="KS201" s="29"/>
      <c r="KT201" s="29"/>
      <c r="KU201" s="29"/>
      <c r="KV201" s="29"/>
      <c r="KW201" s="29"/>
      <c r="KX201" s="29"/>
      <c r="KY201" s="29"/>
      <c r="KZ201" s="29"/>
      <c r="LA201" s="29"/>
      <c r="LB201" s="29"/>
      <c r="LC201" s="29"/>
      <c r="LD201" s="29"/>
      <c r="LE201" s="29"/>
      <c r="LF201" s="29"/>
      <c r="LG201" s="29"/>
      <c r="LH201" s="29"/>
      <c r="LI201" s="29"/>
      <c r="LJ201" s="29"/>
      <c r="LK201" s="29"/>
      <c r="LL201" s="29"/>
      <c r="LM201" s="29"/>
      <c r="LN201" s="29"/>
      <c r="LO201" s="29"/>
      <c r="LP201" s="29"/>
      <c r="LQ201" s="29"/>
      <c r="LR201" s="29"/>
      <c r="LS201" s="29"/>
      <c r="LT201" s="29"/>
      <c r="LU201" s="29"/>
      <c r="LV201" s="29"/>
      <c r="LW201" s="29"/>
      <c r="LX201" s="29"/>
      <c r="LY201" s="29"/>
      <c r="LZ201" s="29"/>
      <c r="MA201" s="29"/>
      <c r="MB201" s="29"/>
      <c r="MC201" s="29"/>
      <c r="MD201" s="29"/>
      <c r="ME201" s="29"/>
      <c r="MF201" s="29"/>
      <c r="MG201" s="29"/>
      <c r="MH201" s="29"/>
      <c r="MI201" s="29"/>
      <c r="MJ201" s="29"/>
      <c r="MK201" s="29"/>
      <c r="ML201" s="29"/>
      <c r="MM201" s="29"/>
      <c r="MN201" s="29"/>
      <c r="MO201" s="29"/>
      <c r="MP201" s="29"/>
      <c r="MQ201" s="29"/>
      <c r="MR201" s="29"/>
      <c r="MS201" s="29"/>
      <c r="MT201" s="29"/>
      <c r="MU201" s="29"/>
      <c r="MV201" s="29"/>
      <c r="MW201" s="29"/>
      <c r="MX201" s="29"/>
      <c r="MY201" s="29"/>
      <c r="MZ201" s="29"/>
      <c r="NA201" s="29"/>
      <c r="NB201" s="29"/>
      <c r="NC201" s="29"/>
      <c r="ND201" s="29"/>
      <c r="NE201" s="29"/>
      <c r="NF201" s="29"/>
      <c r="NG201" s="29"/>
      <c r="NH201" s="29"/>
      <c r="NI201" s="29"/>
      <c r="NJ201" s="29"/>
      <c r="NK201" s="29"/>
      <c r="NL201" s="29"/>
      <c r="NM201" s="29"/>
      <c r="NN201" s="29"/>
      <c r="NO201" s="29"/>
      <c r="NP201" s="29"/>
      <c r="NQ201" s="29"/>
      <c r="NR201" s="29"/>
      <c r="NS201" s="29"/>
      <c r="NT201" s="29"/>
      <c r="NU201" s="29"/>
      <c r="NV201" s="29"/>
      <c r="NW201" s="29"/>
      <c r="NX201" s="29"/>
      <c r="NY201" s="29"/>
      <c r="NZ201" s="29"/>
      <c r="OA201" s="29"/>
      <c r="OB201" s="29"/>
      <c r="OC201" s="29"/>
      <c r="OD201" s="29"/>
      <c r="OE201" s="29"/>
      <c r="OF201" s="29"/>
      <c r="OG201" s="29"/>
      <c r="OH201" s="29"/>
      <c r="OI201" s="29"/>
      <c r="OJ201" s="29"/>
      <c r="OK201" s="29"/>
      <c r="OL201" s="29"/>
      <c r="OM201" s="29"/>
      <c r="ON201" s="29"/>
      <c r="OO201" s="29"/>
      <c r="OP201" s="29"/>
      <c r="OQ201" s="29"/>
      <c r="OR201" s="29"/>
      <c r="OS201" s="29"/>
      <c r="OT201" s="29"/>
      <c r="OU201" s="29"/>
      <c r="OV201" s="29"/>
      <c r="OW201" s="29"/>
      <c r="OX201" s="29"/>
      <c r="OY201" s="29"/>
      <c r="OZ201" s="29"/>
      <c r="PA201" s="29"/>
      <c r="PB201" s="29"/>
      <c r="PC201" s="29"/>
      <c r="PD201" s="29"/>
      <c r="PE201" s="29"/>
      <c r="PF201" s="29"/>
      <c r="PG201" s="29"/>
      <c r="PH201" s="29"/>
      <c r="PI201" s="29"/>
      <c r="PJ201" s="29"/>
      <c r="PK201" s="29"/>
      <c r="PL201" s="29"/>
      <c r="PM201" s="29"/>
      <c r="PN201" s="29"/>
      <c r="PO201" s="29"/>
      <c r="PP201" s="29"/>
      <c r="PQ201" s="29"/>
      <c r="PR201" s="29"/>
      <c r="PS201" s="29"/>
      <c r="PT201" s="29"/>
      <c r="PU201" s="29"/>
      <c r="PV201" s="29"/>
      <c r="PW201" s="29"/>
      <c r="PX201" s="29"/>
      <c r="PY201" s="29"/>
      <c r="PZ201" s="29"/>
      <c r="QA201" s="29"/>
      <c r="QB201" s="29"/>
      <c r="QC201" s="29"/>
      <c r="QD201" s="29"/>
      <c r="QE201" s="29"/>
      <c r="QF201" s="29"/>
      <c r="QG201" s="29"/>
      <c r="QH201" s="29"/>
      <c r="QI201" s="29"/>
      <c r="QJ201" s="29"/>
      <c r="QK201" s="29"/>
      <c r="QL201" s="29"/>
      <c r="QM201" s="29"/>
      <c r="QN201" s="29"/>
      <c r="QO201" s="29"/>
      <c r="QP201" s="29"/>
      <c r="QQ201" s="29"/>
      <c r="QR201" s="29"/>
      <c r="QS201" s="29"/>
      <c r="QT201" s="29"/>
      <c r="QU201" s="29"/>
      <c r="QV201" s="29"/>
      <c r="QW201" s="29"/>
      <c r="QX201" s="29"/>
      <c r="QY201" s="29"/>
      <c r="QZ201" s="29"/>
      <c r="RA201" s="29"/>
      <c r="RB201" s="29"/>
      <c r="RC201" s="29"/>
      <c r="RD201" s="29"/>
      <c r="RE201" s="29"/>
      <c r="RF201" s="29"/>
      <c r="RG201" s="29"/>
      <c r="RH201" s="29"/>
      <c r="RI201" s="29"/>
      <c r="RJ201" s="29"/>
      <c r="RK201" s="29"/>
      <c r="RL201" s="29"/>
    </row>
    <row r="202" spans="1:480" s="30" customFormat="1" ht="77.25" customHeight="1" x14ac:dyDescent="0.25">
      <c r="A202" s="25" t="s">
        <v>50</v>
      </c>
      <c r="B202" s="25" t="s">
        <v>57</v>
      </c>
      <c r="C202" s="25" t="s">
        <v>19</v>
      </c>
      <c r="D202" s="26" t="s">
        <v>331</v>
      </c>
      <c r="E202" s="26" t="s">
        <v>143</v>
      </c>
      <c r="F202" s="25" t="s">
        <v>27</v>
      </c>
      <c r="G202" s="36">
        <v>1</v>
      </c>
      <c r="H202" s="76">
        <v>45632</v>
      </c>
      <c r="I202" s="27">
        <v>0</v>
      </c>
      <c r="J202" s="27">
        <v>0</v>
      </c>
      <c r="K202" s="242">
        <v>595</v>
      </c>
      <c r="L202" s="28">
        <v>0</v>
      </c>
      <c r="M202" s="28">
        <v>0</v>
      </c>
      <c r="N202" s="52"/>
      <c r="O202" s="52"/>
      <c r="P202" s="75"/>
      <c r="Q202" s="158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  <c r="BM202" s="29"/>
      <c r="BN202" s="29"/>
      <c r="BO202" s="29"/>
      <c r="BP202" s="29"/>
      <c r="BQ202" s="29"/>
      <c r="BR202" s="29"/>
      <c r="BS202" s="29"/>
      <c r="BT202" s="29"/>
      <c r="BU202" s="29"/>
      <c r="BV202" s="29"/>
      <c r="BW202" s="29"/>
      <c r="BX202" s="29"/>
      <c r="BY202" s="29"/>
      <c r="BZ202" s="29"/>
      <c r="CA202" s="29"/>
      <c r="CB202" s="29"/>
      <c r="CC202" s="29"/>
      <c r="CD202" s="29"/>
      <c r="CE202" s="29"/>
      <c r="CF202" s="29"/>
      <c r="CG202" s="29"/>
      <c r="CH202" s="29"/>
      <c r="CI202" s="29"/>
      <c r="CJ202" s="29"/>
      <c r="CK202" s="29"/>
      <c r="CL202" s="29"/>
      <c r="CM202" s="29"/>
      <c r="CN202" s="29"/>
      <c r="CO202" s="29"/>
      <c r="CP202" s="29"/>
      <c r="CQ202" s="29"/>
      <c r="CR202" s="29"/>
      <c r="CS202" s="29"/>
      <c r="CT202" s="29"/>
      <c r="CU202" s="29"/>
      <c r="CV202" s="29"/>
      <c r="CW202" s="29"/>
      <c r="CX202" s="29"/>
      <c r="CY202" s="29"/>
      <c r="CZ202" s="29"/>
      <c r="DA202" s="29"/>
      <c r="DB202" s="29"/>
      <c r="DC202" s="29"/>
      <c r="DD202" s="29"/>
      <c r="DE202" s="29"/>
      <c r="DF202" s="29"/>
      <c r="DG202" s="29"/>
      <c r="DH202" s="29"/>
      <c r="DI202" s="29"/>
      <c r="DJ202" s="29"/>
      <c r="DK202" s="29"/>
      <c r="DL202" s="29"/>
      <c r="DM202" s="29"/>
      <c r="DN202" s="29"/>
      <c r="DO202" s="29"/>
      <c r="DP202" s="29"/>
      <c r="DQ202" s="29"/>
      <c r="DR202" s="29"/>
      <c r="DS202" s="29"/>
      <c r="DT202" s="29"/>
      <c r="DU202" s="29"/>
      <c r="DV202" s="29"/>
      <c r="DW202" s="29"/>
      <c r="DX202" s="29"/>
      <c r="DY202" s="29"/>
      <c r="DZ202" s="29"/>
      <c r="EA202" s="29"/>
      <c r="EB202" s="29"/>
      <c r="EC202" s="29"/>
      <c r="ED202" s="29"/>
      <c r="EE202" s="29"/>
      <c r="EF202" s="29"/>
      <c r="EG202" s="29"/>
      <c r="EH202" s="29"/>
      <c r="EI202" s="29"/>
      <c r="EJ202" s="29"/>
      <c r="EK202" s="29"/>
      <c r="EL202" s="29"/>
      <c r="EM202" s="29"/>
      <c r="EN202" s="29"/>
      <c r="EO202" s="29"/>
      <c r="EP202" s="29"/>
      <c r="EQ202" s="29"/>
      <c r="ER202" s="29"/>
      <c r="ES202" s="29"/>
      <c r="ET202" s="29"/>
      <c r="EU202" s="29"/>
      <c r="EV202" s="29"/>
      <c r="EW202" s="29"/>
      <c r="EX202" s="29"/>
      <c r="EY202" s="29"/>
      <c r="EZ202" s="29"/>
      <c r="FA202" s="29"/>
      <c r="FB202" s="29"/>
      <c r="FC202" s="29"/>
      <c r="FD202" s="29"/>
      <c r="FE202" s="29"/>
      <c r="FF202" s="29"/>
      <c r="FG202" s="29"/>
      <c r="FH202" s="29"/>
      <c r="FI202" s="29"/>
      <c r="FJ202" s="29"/>
      <c r="FK202" s="29"/>
      <c r="FL202" s="29"/>
      <c r="FM202" s="29"/>
      <c r="FN202" s="29"/>
      <c r="FO202" s="29"/>
      <c r="FP202" s="29"/>
      <c r="FQ202" s="29"/>
      <c r="FR202" s="29"/>
      <c r="FS202" s="29"/>
      <c r="FT202" s="29"/>
      <c r="FU202" s="29"/>
      <c r="FV202" s="29"/>
      <c r="FW202" s="29"/>
      <c r="FX202" s="29"/>
      <c r="FY202" s="29"/>
      <c r="FZ202" s="29"/>
      <c r="GA202" s="29"/>
      <c r="GB202" s="29"/>
      <c r="GC202" s="29"/>
      <c r="GD202" s="29"/>
      <c r="GE202" s="29"/>
      <c r="GF202" s="29"/>
      <c r="GG202" s="29"/>
      <c r="GH202" s="29"/>
      <c r="GI202" s="29"/>
      <c r="GJ202" s="29"/>
      <c r="GK202" s="29"/>
      <c r="GL202" s="29"/>
      <c r="GM202" s="29"/>
      <c r="GN202" s="29"/>
      <c r="GO202" s="29"/>
      <c r="GP202" s="29"/>
      <c r="GQ202" s="29"/>
      <c r="GR202" s="29"/>
      <c r="GS202" s="29"/>
      <c r="GT202" s="29"/>
      <c r="GU202" s="29"/>
      <c r="GV202" s="29"/>
      <c r="GW202" s="29"/>
      <c r="GX202" s="29"/>
      <c r="GY202" s="29"/>
      <c r="GZ202" s="29"/>
      <c r="HA202" s="29"/>
      <c r="HB202" s="29"/>
      <c r="HC202" s="29"/>
      <c r="HD202" s="29"/>
      <c r="HE202" s="29"/>
      <c r="HF202" s="29"/>
      <c r="HG202" s="29"/>
      <c r="HH202" s="29"/>
      <c r="HI202" s="29"/>
      <c r="HJ202" s="29"/>
      <c r="HK202" s="29"/>
      <c r="HL202" s="29"/>
      <c r="HM202" s="29"/>
      <c r="HN202" s="29"/>
      <c r="HO202" s="29"/>
      <c r="HP202" s="29"/>
      <c r="HQ202" s="29"/>
      <c r="HR202" s="29"/>
      <c r="HS202" s="29"/>
      <c r="HT202" s="29"/>
      <c r="HU202" s="29"/>
      <c r="HV202" s="29"/>
      <c r="HW202" s="29"/>
      <c r="HX202" s="29"/>
      <c r="HY202" s="29"/>
      <c r="HZ202" s="29"/>
      <c r="IA202" s="29"/>
      <c r="IB202" s="29"/>
      <c r="IC202" s="29"/>
      <c r="ID202" s="29"/>
      <c r="IE202" s="29"/>
      <c r="IF202" s="29"/>
      <c r="IG202" s="29"/>
      <c r="IH202" s="29"/>
      <c r="II202" s="29"/>
      <c r="IJ202" s="29"/>
      <c r="IK202" s="29"/>
      <c r="IL202" s="29"/>
      <c r="IM202" s="29"/>
      <c r="IN202" s="29"/>
      <c r="IO202" s="29"/>
      <c r="IP202" s="29"/>
      <c r="IQ202" s="29"/>
      <c r="IR202" s="29"/>
      <c r="IS202" s="29"/>
      <c r="IT202" s="29"/>
      <c r="IU202" s="29"/>
      <c r="IV202" s="29"/>
      <c r="IW202" s="29"/>
      <c r="IX202" s="29"/>
      <c r="IY202" s="29"/>
      <c r="IZ202" s="29"/>
      <c r="JA202" s="29"/>
      <c r="JB202" s="29"/>
      <c r="JC202" s="29"/>
      <c r="JD202" s="29"/>
      <c r="JE202" s="29"/>
      <c r="JF202" s="29"/>
      <c r="JG202" s="29"/>
      <c r="JH202" s="29"/>
      <c r="JI202" s="29"/>
      <c r="JJ202" s="29"/>
      <c r="JK202" s="29"/>
      <c r="JL202" s="29"/>
      <c r="JM202" s="29"/>
      <c r="JN202" s="29"/>
      <c r="JO202" s="29"/>
      <c r="JP202" s="29"/>
      <c r="JQ202" s="29"/>
      <c r="JR202" s="29"/>
      <c r="JS202" s="29"/>
      <c r="JT202" s="29"/>
      <c r="JU202" s="29"/>
      <c r="JV202" s="29"/>
      <c r="JW202" s="29"/>
      <c r="JX202" s="29"/>
      <c r="JY202" s="29"/>
      <c r="JZ202" s="29"/>
      <c r="KA202" s="29"/>
      <c r="KB202" s="29"/>
      <c r="KC202" s="29"/>
      <c r="KD202" s="29"/>
      <c r="KE202" s="29"/>
      <c r="KF202" s="29"/>
      <c r="KG202" s="29"/>
      <c r="KH202" s="29"/>
      <c r="KI202" s="29"/>
      <c r="KJ202" s="29"/>
      <c r="KK202" s="29"/>
      <c r="KL202" s="29"/>
      <c r="KM202" s="29"/>
      <c r="KN202" s="29"/>
      <c r="KO202" s="29"/>
      <c r="KP202" s="29"/>
      <c r="KQ202" s="29"/>
      <c r="KR202" s="29"/>
      <c r="KS202" s="29"/>
      <c r="KT202" s="29"/>
      <c r="KU202" s="29"/>
      <c r="KV202" s="29"/>
      <c r="KW202" s="29"/>
      <c r="KX202" s="29"/>
      <c r="KY202" s="29"/>
      <c r="KZ202" s="29"/>
      <c r="LA202" s="29"/>
      <c r="LB202" s="29"/>
      <c r="LC202" s="29"/>
      <c r="LD202" s="29"/>
      <c r="LE202" s="29"/>
      <c r="LF202" s="29"/>
      <c r="LG202" s="29"/>
      <c r="LH202" s="29"/>
      <c r="LI202" s="29"/>
      <c r="LJ202" s="29"/>
      <c r="LK202" s="29"/>
      <c r="LL202" s="29"/>
      <c r="LM202" s="29"/>
      <c r="LN202" s="29"/>
      <c r="LO202" s="29"/>
      <c r="LP202" s="29"/>
      <c r="LQ202" s="29"/>
      <c r="LR202" s="29"/>
      <c r="LS202" s="29"/>
      <c r="LT202" s="29"/>
      <c r="LU202" s="29"/>
      <c r="LV202" s="29"/>
      <c r="LW202" s="29"/>
      <c r="LX202" s="29"/>
      <c r="LY202" s="29"/>
      <c r="LZ202" s="29"/>
      <c r="MA202" s="29"/>
      <c r="MB202" s="29"/>
      <c r="MC202" s="29"/>
      <c r="MD202" s="29"/>
      <c r="ME202" s="29"/>
      <c r="MF202" s="29"/>
      <c r="MG202" s="29"/>
      <c r="MH202" s="29"/>
      <c r="MI202" s="29"/>
      <c r="MJ202" s="29"/>
      <c r="MK202" s="29"/>
      <c r="ML202" s="29"/>
      <c r="MM202" s="29"/>
      <c r="MN202" s="29"/>
      <c r="MO202" s="29"/>
      <c r="MP202" s="29"/>
      <c r="MQ202" s="29"/>
      <c r="MR202" s="29"/>
      <c r="MS202" s="29"/>
      <c r="MT202" s="29"/>
      <c r="MU202" s="29"/>
      <c r="MV202" s="29"/>
      <c r="MW202" s="29"/>
      <c r="MX202" s="29"/>
      <c r="MY202" s="29"/>
      <c r="MZ202" s="29"/>
      <c r="NA202" s="29"/>
      <c r="NB202" s="29"/>
      <c r="NC202" s="29"/>
      <c r="ND202" s="29"/>
      <c r="NE202" s="29"/>
      <c r="NF202" s="29"/>
      <c r="NG202" s="29"/>
      <c r="NH202" s="29"/>
      <c r="NI202" s="29"/>
      <c r="NJ202" s="29"/>
      <c r="NK202" s="29"/>
      <c r="NL202" s="29"/>
      <c r="NM202" s="29"/>
      <c r="NN202" s="29"/>
      <c r="NO202" s="29"/>
      <c r="NP202" s="29"/>
      <c r="NQ202" s="29"/>
      <c r="NR202" s="29"/>
      <c r="NS202" s="29"/>
      <c r="NT202" s="29"/>
      <c r="NU202" s="29"/>
      <c r="NV202" s="29"/>
      <c r="NW202" s="29"/>
      <c r="NX202" s="29"/>
      <c r="NY202" s="29"/>
      <c r="NZ202" s="29"/>
      <c r="OA202" s="29"/>
      <c r="OB202" s="29"/>
      <c r="OC202" s="29"/>
      <c r="OD202" s="29"/>
      <c r="OE202" s="29"/>
      <c r="OF202" s="29"/>
      <c r="OG202" s="29"/>
      <c r="OH202" s="29"/>
      <c r="OI202" s="29"/>
      <c r="OJ202" s="29"/>
      <c r="OK202" s="29"/>
      <c r="OL202" s="29"/>
      <c r="OM202" s="29"/>
      <c r="ON202" s="29"/>
      <c r="OO202" s="29"/>
      <c r="OP202" s="29"/>
      <c r="OQ202" s="29"/>
      <c r="OR202" s="29"/>
      <c r="OS202" s="29"/>
      <c r="OT202" s="29"/>
      <c r="OU202" s="29"/>
      <c r="OV202" s="29"/>
      <c r="OW202" s="29"/>
      <c r="OX202" s="29"/>
      <c r="OY202" s="29"/>
      <c r="OZ202" s="29"/>
      <c r="PA202" s="29"/>
      <c r="PB202" s="29"/>
      <c r="PC202" s="29"/>
      <c r="PD202" s="29"/>
      <c r="PE202" s="29"/>
      <c r="PF202" s="29"/>
      <c r="PG202" s="29"/>
      <c r="PH202" s="29"/>
      <c r="PI202" s="29"/>
      <c r="PJ202" s="29"/>
      <c r="PK202" s="29"/>
      <c r="PL202" s="29"/>
      <c r="PM202" s="29"/>
      <c r="PN202" s="29"/>
      <c r="PO202" s="29"/>
      <c r="PP202" s="29"/>
      <c r="PQ202" s="29"/>
      <c r="PR202" s="29"/>
      <c r="PS202" s="29"/>
      <c r="PT202" s="29"/>
      <c r="PU202" s="29"/>
      <c r="PV202" s="29"/>
      <c r="PW202" s="29"/>
      <c r="PX202" s="29"/>
      <c r="PY202" s="29"/>
      <c r="PZ202" s="29"/>
      <c r="QA202" s="29"/>
      <c r="QB202" s="29"/>
      <c r="QC202" s="29"/>
      <c r="QD202" s="29"/>
      <c r="QE202" s="29"/>
      <c r="QF202" s="29"/>
      <c r="QG202" s="29"/>
      <c r="QH202" s="29"/>
      <c r="QI202" s="29"/>
      <c r="QJ202" s="29"/>
      <c r="QK202" s="29"/>
      <c r="QL202" s="29"/>
      <c r="QM202" s="29"/>
      <c r="QN202" s="29"/>
      <c r="QO202" s="29"/>
      <c r="QP202" s="29"/>
      <c r="QQ202" s="29"/>
      <c r="QR202" s="29"/>
      <c r="QS202" s="29"/>
      <c r="QT202" s="29"/>
      <c r="QU202" s="29"/>
      <c r="QV202" s="29"/>
      <c r="QW202" s="29"/>
      <c r="QX202" s="29"/>
      <c r="QY202" s="29"/>
      <c r="QZ202" s="29"/>
      <c r="RA202" s="29"/>
      <c r="RB202" s="29"/>
      <c r="RC202" s="29"/>
      <c r="RD202" s="29"/>
      <c r="RE202" s="29"/>
      <c r="RF202" s="29"/>
      <c r="RG202" s="29"/>
      <c r="RH202" s="29"/>
      <c r="RI202" s="29"/>
      <c r="RJ202" s="29"/>
      <c r="RK202" s="29"/>
      <c r="RL202" s="29"/>
    </row>
    <row r="203" spans="1:480" s="30" customFormat="1" ht="99.75" customHeight="1" x14ac:dyDescent="0.25">
      <c r="A203" s="25" t="s">
        <v>50</v>
      </c>
      <c r="B203" s="25" t="s">
        <v>57</v>
      </c>
      <c r="C203" s="25" t="s">
        <v>19</v>
      </c>
      <c r="D203" s="26" t="s">
        <v>332</v>
      </c>
      <c r="E203" s="26" t="s">
        <v>175</v>
      </c>
      <c r="F203" s="25" t="s">
        <v>27</v>
      </c>
      <c r="G203" s="36">
        <v>2</v>
      </c>
      <c r="H203" s="76">
        <v>45657</v>
      </c>
      <c r="I203" s="27">
        <v>0</v>
      </c>
      <c r="J203" s="27">
        <v>0</v>
      </c>
      <c r="K203" s="242">
        <v>445.23</v>
      </c>
      <c r="L203" s="28">
        <v>0</v>
      </c>
      <c r="M203" s="28">
        <v>0</v>
      </c>
      <c r="N203" s="128"/>
      <c r="O203" s="128"/>
      <c r="P203" s="128"/>
      <c r="Q203" s="158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  <c r="BM203" s="29"/>
      <c r="BN203" s="29"/>
      <c r="BO203" s="29"/>
      <c r="BP203" s="29"/>
      <c r="BQ203" s="29"/>
      <c r="BR203" s="29"/>
      <c r="BS203" s="29"/>
      <c r="BT203" s="29"/>
      <c r="BU203" s="29"/>
      <c r="BV203" s="29"/>
      <c r="BW203" s="29"/>
      <c r="BX203" s="29"/>
      <c r="BY203" s="29"/>
      <c r="BZ203" s="29"/>
      <c r="CA203" s="29"/>
      <c r="CB203" s="29"/>
      <c r="CC203" s="29"/>
      <c r="CD203" s="29"/>
      <c r="CE203" s="29"/>
      <c r="CF203" s="29"/>
      <c r="CG203" s="29"/>
      <c r="CH203" s="29"/>
      <c r="CI203" s="29"/>
      <c r="CJ203" s="29"/>
      <c r="CK203" s="29"/>
      <c r="CL203" s="29"/>
      <c r="CM203" s="29"/>
      <c r="CN203" s="29"/>
      <c r="CO203" s="29"/>
      <c r="CP203" s="29"/>
      <c r="CQ203" s="29"/>
      <c r="CR203" s="29"/>
      <c r="CS203" s="29"/>
      <c r="CT203" s="29"/>
      <c r="CU203" s="29"/>
      <c r="CV203" s="29"/>
      <c r="CW203" s="29"/>
      <c r="CX203" s="29"/>
      <c r="CY203" s="29"/>
      <c r="CZ203" s="29"/>
      <c r="DA203" s="29"/>
      <c r="DB203" s="29"/>
      <c r="DC203" s="29"/>
      <c r="DD203" s="29"/>
      <c r="DE203" s="29"/>
      <c r="DF203" s="29"/>
      <c r="DG203" s="29"/>
      <c r="DH203" s="29"/>
      <c r="DI203" s="29"/>
      <c r="DJ203" s="29"/>
      <c r="DK203" s="29"/>
      <c r="DL203" s="29"/>
      <c r="DM203" s="29"/>
      <c r="DN203" s="29"/>
      <c r="DO203" s="29"/>
      <c r="DP203" s="29"/>
      <c r="DQ203" s="29"/>
      <c r="DR203" s="29"/>
      <c r="DS203" s="29"/>
      <c r="DT203" s="29"/>
      <c r="DU203" s="29"/>
      <c r="DV203" s="29"/>
      <c r="DW203" s="29"/>
      <c r="DX203" s="29"/>
      <c r="DY203" s="29"/>
      <c r="DZ203" s="29"/>
      <c r="EA203" s="29"/>
      <c r="EB203" s="29"/>
      <c r="EC203" s="29"/>
      <c r="ED203" s="29"/>
      <c r="EE203" s="29"/>
      <c r="EF203" s="29"/>
      <c r="EG203" s="29"/>
      <c r="EH203" s="29"/>
      <c r="EI203" s="29"/>
      <c r="EJ203" s="29"/>
      <c r="EK203" s="29"/>
      <c r="EL203" s="29"/>
      <c r="EM203" s="29"/>
      <c r="EN203" s="29"/>
      <c r="EO203" s="29"/>
      <c r="EP203" s="29"/>
      <c r="EQ203" s="29"/>
      <c r="ER203" s="29"/>
      <c r="ES203" s="29"/>
      <c r="ET203" s="29"/>
      <c r="EU203" s="29"/>
      <c r="EV203" s="29"/>
      <c r="EW203" s="29"/>
      <c r="EX203" s="29"/>
      <c r="EY203" s="29"/>
      <c r="EZ203" s="29"/>
      <c r="FA203" s="29"/>
      <c r="FB203" s="29"/>
      <c r="FC203" s="29"/>
      <c r="FD203" s="29"/>
      <c r="FE203" s="29"/>
      <c r="FF203" s="29"/>
      <c r="FG203" s="29"/>
      <c r="FH203" s="29"/>
      <c r="FI203" s="29"/>
      <c r="FJ203" s="29"/>
      <c r="FK203" s="29"/>
      <c r="FL203" s="29"/>
      <c r="FM203" s="29"/>
      <c r="FN203" s="29"/>
      <c r="FO203" s="29"/>
      <c r="FP203" s="29"/>
      <c r="FQ203" s="29"/>
      <c r="FR203" s="29"/>
      <c r="FS203" s="29"/>
      <c r="FT203" s="29"/>
      <c r="FU203" s="29"/>
      <c r="FV203" s="29"/>
      <c r="FW203" s="29"/>
      <c r="FX203" s="29"/>
      <c r="FY203" s="29"/>
      <c r="FZ203" s="29"/>
      <c r="GA203" s="29"/>
      <c r="GB203" s="29"/>
      <c r="GC203" s="29"/>
      <c r="GD203" s="29"/>
      <c r="GE203" s="29"/>
      <c r="GF203" s="29"/>
      <c r="GG203" s="29"/>
      <c r="GH203" s="29"/>
      <c r="GI203" s="29"/>
      <c r="GJ203" s="29"/>
      <c r="GK203" s="29"/>
      <c r="GL203" s="29"/>
      <c r="GM203" s="29"/>
      <c r="GN203" s="29"/>
      <c r="GO203" s="29"/>
      <c r="GP203" s="29"/>
      <c r="GQ203" s="29"/>
      <c r="GR203" s="29"/>
      <c r="GS203" s="29"/>
      <c r="GT203" s="29"/>
      <c r="GU203" s="29"/>
      <c r="GV203" s="29"/>
      <c r="GW203" s="29"/>
      <c r="GX203" s="29"/>
      <c r="GY203" s="29"/>
      <c r="GZ203" s="29"/>
      <c r="HA203" s="29"/>
      <c r="HB203" s="29"/>
      <c r="HC203" s="29"/>
      <c r="HD203" s="29"/>
      <c r="HE203" s="29"/>
      <c r="HF203" s="29"/>
      <c r="HG203" s="29"/>
      <c r="HH203" s="29"/>
      <c r="HI203" s="29"/>
      <c r="HJ203" s="29"/>
      <c r="HK203" s="29"/>
      <c r="HL203" s="29"/>
      <c r="HM203" s="29"/>
      <c r="HN203" s="29"/>
      <c r="HO203" s="29"/>
      <c r="HP203" s="29"/>
      <c r="HQ203" s="29"/>
      <c r="HR203" s="29"/>
      <c r="HS203" s="29"/>
      <c r="HT203" s="29"/>
      <c r="HU203" s="29"/>
      <c r="HV203" s="29"/>
      <c r="HW203" s="29"/>
      <c r="HX203" s="29"/>
      <c r="HY203" s="29"/>
      <c r="HZ203" s="29"/>
      <c r="IA203" s="29"/>
      <c r="IB203" s="29"/>
      <c r="IC203" s="29"/>
      <c r="ID203" s="29"/>
      <c r="IE203" s="29"/>
      <c r="IF203" s="29"/>
      <c r="IG203" s="29"/>
      <c r="IH203" s="29"/>
      <c r="II203" s="29"/>
      <c r="IJ203" s="29"/>
      <c r="IK203" s="29"/>
      <c r="IL203" s="29"/>
      <c r="IM203" s="29"/>
      <c r="IN203" s="29"/>
      <c r="IO203" s="29"/>
      <c r="IP203" s="29"/>
      <c r="IQ203" s="29"/>
      <c r="IR203" s="29"/>
      <c r="IS203" s="29"/>
      <c r="IT203" s="29"/>
      <c r="IU203" s="29"/>
      <c r="IV203" s="29"/>
      <c r="IW203" s="29"/>
      <c r="IX203" s="29"/>
      <c r="IY203" s="29"/>
      <c r="IZ203" s="29"/>
      <c r="JA203" s="29"/>
      <c r="JB203" s="29"/>
      <c r="JC203" s="29"/>
      <c r="JD203" s="29"/>
      <c r="JE203" s="29"/>
      <c r="JF203" s="29"/>
      <c r="JG203" s="29"/>
      <c r="JH203" s="29"/>
      <c r="JI203" s="29"/>
      <c r="JJ203" s="29"/>
      <c r="JK203" s="29"/>
      <c r="JL203" s="29"/>
      <c r="JM203" s="29"/>
      <c r="JN203" s="29"/>
      <c r="JO203" s="29"/>
      <c r="JP203" s="29"/>
      <c r="JQ203" s="29"/>
      <c r="JR203" s="29"/>
      <c r="JS203" s="29"/>
      <c r="JT203" s="29"/>
      <c r="JU203" s="29"/>
      <c r="JV203" s="29"/>
      <c r="JW203" s="29"/>
      <c r="JX203" s="29"/>
      <c r="JY203" s="29"/>
      <c r="JZ203" s="29"/>
      <c r="KA203" s="29"/>
      <c r="KB203" s="29"/>
      <c r="KC203" s="29"/>
      <c r="KD203" s="29"/>
      <c r="KE203" s="29"/>
      <c r="KF203" s="29"/>
      <c r="KG203" s="29"/>
      <c r="KH203" s="29"/>
      <c r="KI203" s="29"/>
      <c r="KJ203" s="29"/>
      <c r="KK203" s="29"/>
      <c r="KL203" s="29"/>
      <c r="KM203" s="29"/>
      <c r="KN203" s="29"/>
      <c r="KO203" s="29"/>
      <c r="KP203" s="29"/>
      <c r="KQ203" s="29"/>
      <c r="KR203" s="29"/>
      <c r="KS203" s="29"/>
      <c r="KT203" s="29"/>
      <c r="KU203" s="29"/>
      <c r="KV203" s="29"/>
      <c r="KW203" s="29"/>
      <c r="KX203" s="29"/>
      <c r="KY203" s="29"/>
      <c r="KZ203" s="29"/>
      <c r="LA203" s="29"/>
      <c r="LB203" s="29"/>
      <c r="LC203" s="29"/>
      <c r="LD203" s="29"/>
      <c r="LE203" s="29"/>
      <c r="LF203" s="29"/>
      <c r="LG203" s="29"/>
      <c r="LH203" s="29"/>
      <c r="LI203" s="29"/>
      <c r="LJ203" s="29"/>
      <c r="LK203" s="29"/>
      <c r="LL203" s="29"/>
      <c r="LM203" s="29"/>
      <c r="LN203" s="29"/>
      <c r="LO203" s="29"/>
      <c r="LP203" s="29"/>
      <c r="LQ203" s="29"/>
      <c r="LR203" s="29"/>
      <c r="LS203" s="29"/>
      <c r="LT203" s="29"/>
      <c r="LU203" s="29"/>
      <c r="LV203" s="29"/>
      <c r="LW203" s="29"/>
      <c r="LX203" s="29"/>
      <c r="LY203" s="29"/>
      <c r="LZ203" s="29"/>
      <c r="MA203" s="29"/>
      <c r="MB203" s="29"/>
      <c r="MC203" s="29"/>
      <c r="MD203" s="29"/>
      <c r="ME203" s="29"/>
      <c r="MF203" s="29"/>
      <c r="MG203" s="29"/>
      <c r="MH203" s="29"/>
      <c r="MI203" s="29"/>
      <c r="MJ203" s="29"/>
      <c r="MK203" s="29"/>
      <c r="ML203" s="29"/>
      <c r="MM203" s="29"/>
      <c r="MN203" s="29"/>
      <c r="MO203" s="29"/>
      <c r="MP203" s="29"/>
      <c r="MQ203" s="29"/>
      <c r="MR203" s="29"/>
      <c r="MS203" s="29"/>
      <c r="MT203" s="29"/>
      <c r="MU203" s="29"/>
      <c r="MV203" s="29"/>
      <c r="MW203" s="29"/>
      <c r="MX203" s="29"/>
      <c r="MY203" s="29"/>
      <c r="MZ203" s="29"/>
      <c r="NA203" s="29"/>
      <c r="NB203" s="29"/>
      <c r="NC203" s="29"/>
      <c r="ND203" s="29"/>
      <c r="NE203" s="29"/>
      <c r="NF203" s="29"/>
      <c r="NG203" s="29"/>
      <c r="NH203" s="29"/>
      <c r="NI203" s="29"/>
      <c r="NJ203" s="29"/>
      <c r="NK203" s="29"/>
      <c r="NL203" s="29"/>
      <c r="NM203" s="29"/>
      <c r="NN203" s="29"/>
      <c r="NO203" s="29"/>
      <c r="NP203" s="29"/>
      <c r="NQ203" s="29"/>
      <c r="NR203" s="29"/>
      <c r="NS203" s="29"/>
      <c r="NT203" s="29"/>
      <c r="NU203" s="29"/>
      <c r="NV203" s="29"/>
      <c r="NW203" s="29"/>
      <c r="NX203" s="29"/>
      <c r="NY203" s="29"/>
      <c r="NZ203" s="29"/>
      <c r="OA203" s="29"/>
      <c r="OB203" s="29"/>
      <c r="OC203" s="29"/>
      <c r="OD203" s="29"/>
      <c r="OE203" s="29"/>
      <c r="OF203" s="29"/>
      <c r="OG203" s="29"/>
      <c r="OH203" s="29"/>
      <c r="OI203" s="29"/>
      <c r="OJ203" s="29"/>
      <c r="OK203" s="29"/>
      <c r="OL203" s="29"/>
      <c r="OM203" s="29"/>
      <c r="ON203" s="29"/>
      <c r="OO203" s="29"/>
      <c r="OP203" s="29"/>
      <c r="OQ203" s="29"/>
      <c r="OR203" s="29"/>
      <c r="OS203" s="29"/>
      <c r="OT203" s="29"/>
      <c r="OU203" s="29"/>
      <c r="OV203" s="29"/>
      <c r="OW203" s="29"/>
      <c r="OX203" s="29"/>
      <c r="OY203" s="29"/>
      <c r="OZ203" s="29"/>
      <c r="PA203" s="29"/>
      <c r="PB203" s="29"/>
      <c r="PC203" s="29"/>
      <c r="PD203" s="29"/>
      <c r="PE203" s="29"/>
      <c r="PF203" s="29"/>
      <c r="PG203" s="29"/>
      <c r="PH203" s="29"/>
      <c r="PI203" s="29"/>
      <c r="PJ203" s="29"/>
      <c r="PK203" s="29"/>
      <c r="PL203" s="29"/>
      <c r="PM203" s="29"/>
      <c r="PN203" s="29"/>
      <c r="PO203" s="29"/>
      <c r="PP203" s="29"/>
      <c r="PQ203" s="29"/>
      <c r="PR203" s="29"/>
      <c r="PS203" s="29"/>
      <c r="PT203" s="29"/>
      <c r="PU203" s="29"/>
      <c r="PV203" s="29"/>
      <c r="PW203" s="29"/>
      <c r="PX203" s="29"/>
      <c r="PY203" s="29"/>
      <c r="PZ203" s="29"/>
      <c r="QA203" s="29"/>
      <c r="QB203" s="29"/>
      <c r="QC203" s="29"/>
      <c r="QD203" s="29"/>
      <c r="QE203" s="29"/>
      <c r="QF203" s="29"/>
      <c r="QG203" s="29"/>
      <c r="QH203" s="29"/>
      <c r="QI203" s="29"/>
      <c r="QJ203" s="29"/>
      <c r="QK203" s="29"/>
      <c r="QL203" s="29"/>
      <c r="QM203" s="29"/>
      <c r="QN203" s="29"/>
      <c r="QO203" s="29"/>
      <c r="QP203" s="29"/>
      <c r="QQ203" s="29"/>
      <c r="QR203" s="29"/>
      <c r="QS203" s="29"/>
      <c r="QT203" s="29"/>
      <c r="QU203" s="29"/>
      <c r="QV203" s="29"/>
      <c r="QW203" s="29"/>
      <c r="QX203" s="29"/>
      <c r="QY203" s="29"/>
      <c r="QZ203" s="29"/>
      <c r="RA203" s="29"/>
      <c r="RB203" s="29"/>
      <c r="RC203" s="29"/>
      <c r="RD203" s="29"/>
      <c r="RE203" s="29"/>
      <c r="RF203" s="29"/>
      <c r="RG203" s="29"/>
      <c r="RH203" s="29"/>
      <c r="RI203" s="29"/>
      <c r="RJ203" s="29"/>
      <c r="RK203" s="29"/>
      <c r="RL203" s="29"/>
    </row>
    <row r="204" spans="1:480" s="29" customFormat="1" ht="75.75" customHeight="1" x14ac:dyDescent="0.25">
      <c r="A204" s="12" t="s">
        <v>50</v>
      </c>
      <c r="B204" s="12" t="s">
        <v>229</v>
      </c>
      <c r="C204" s="12" t="s">
        <v>13</v>
      </c>
      <c r="D204" s="18" t="s">
        <v>260</v>
      </c>
      <c r="E204" s="18" t="s">
        <v>64</v>
      </c>
      <c r="F204" s="17" t="s">
        <v>18</v>
      </c>
      <c r="G204" s="22">
        <f>G205</f>
        <v>3.36</v>
      </c>
      <c r="H204" s="132" t="s">
        <v>13</v>
      </c>
      <c r="I204" s="22">
        <f>I205</f>
        <v>0</v>
      </c>
      <c r="J204" s="22">
        <f>J205</f>
        <v>0</v>
      </c>
      <c r="K204" s="14">
        <f>SUM(K205)</f>
        <v>185526.77</v>
      </c>
      <c r="L204" s="14">
        <f>SUM(L205)</f>
        <v>0</v>
      </c>
      <c r="M204" s="14">
        <f>SUM(M205)</f>
        <v>0</v>
      </c>
      <c r="N204" s="108">
        <f>SUM(K205)</f>
        <v>185526.77</v>
      </c>
      <c r="O204" s="102">
        <f>SUM(L205)</f>
        <v>0</v>
      </c>
      <c r="P204" s="102">
        <f>SUM(M205)</f>
        <v>0</v>
      </c>
      <c r="Q204" s="164"/>
    </row>
    <row r="205" spans="1:480" s="30" customFormat="1" ht="150.75" customHeight="1" x14ac:dyDescent="0.3">
      <c r="A205" s="34" t="s">
        <v>50</v>
      </c>
      <c r="B205" s="34" t="s">
        <v>229</v>
      </c>
      <c r="C205" s="34" t="s">
        <v>19</v>
      </c>
      <c r="D205" s="150" t="s">
        <v>272</v>
      </c>
      <c r="E205" s="103" t="s">
        <v>64</v>
      </c>
      <c r="F205" s="34" t="s">
        <v>18</v>
      </c>
      <c r="G205" s="245">
        <v>3.36</v>
      </c>
      <c r="H205" s="135">
        <v>45627</v>
      </c>
      <c r="I205" s="107">
        <v>0</v>
      </c>
      <c r="J205" s="107">
        <v>0</v>
      </c>
      <c r="K205" s="28">
        <v>185526.77</v>
      </c>
      <c r="L205" s="33">
        <v>0</v>
      </c>
      <c r="M205" s="33">
        <v>0</v>
      </c>
      <c r="N205" s="102"/>
      <c r="O205" s="102"/>
      <c r="P205" s="102"/>
      <c r="Q205" s="167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29"/>
      <c r="AY205" s="29"/>
      <c r="AZ205" s="29"/>
      <c r="BA205" s="29"/>
      <c r="BB205" s="29"/>
      <c r="BC205" s="29"/>
      <c r="BD205" s="29"/>
      <c r="BE205" s="29"/>
      <c r="BF205" s="29"/>
      <c r="BG205" s="29"/>
      <c r="BH205" s="29"/>
      <c r="BI205" s="29"/>
      <c r="BJ205" s="29"/>
      <c r="BK205" s="29"/>
      <c r="BL205" s="29"/>
      <c r="BM205" s="29"/>
      <c r="BN205" s="29"/>
      <c r="BO205" s="29"/>
      <c r="BP205" s="29"/>
      <c r="BQ205" s="29"/>
      <c r="BR205" s="29"/>
      <c r="BS205" s="29"/>
      <c r="BT205" s="29"/>
      <c r="BU205" s="29"/>
      <c r="BV205" s="29"/>
      <c r="BW205" s="29"/>
      <c r="BX205" s="29"/>
      <c r="BY205" s="29"/>
      <c r="BZ205" s="29"/>
      <c r="CA205" s="29"/>
      <c r="CB205" s="29"/>
      <c r="CC205" s="29"/>
      <c r="CD205" s="29"/>
      <c r="CE205" s="29"/>
      <c r="CF205" s="29"/>
      <c r="CG205" s="29"/>
      <c r="CH205" s="29"/>
      <c r="CI205" s="29"/>
      <c r="CJ205" s="29"/>
      <c r="CK205" s="29"/>
      <c r="CL205" s="29"/>
      <c r="CM205" s="29"/>
      <c r="CN205" s="29"/>
      <c r="CO205" s="29"/>
      <c r="CP205" s="29"/>
      <c r="CQ205" s="29"/>
      <c r="CR205" s="29"/>
      <c r="CS205" s="29"/>
      <c r="CT205" s="29"/>
      <c r="CU205" s="29"/>
      <c r="CV205" s="29"/>
      <c r="CW205" s="29"/>
      <c r="CX205" s="29"/>
      <c r="CY205" s="29"/>
      <c r="CZ205" s="29"/>
      <c r="DA205" s="29"/>
      <c r="DB205" s="29"/>
      <c r="DC205" s="29"/>
      <c r="DD205" s="29"/>
      <c r="DE205" s="29"/>
      <c r="DF205" s="29"/>
      <c r="DG205" s="29"/>
      <c r="DH205" s="29"/>
      <c r="DI205" s="29"/>
      <c r="DJ205" s="29"/>
      <c r="DK205" s="29"/>
      <c r="DL205" s="29"/>
      <c r="DM205" s="29"/>
      <c r="DN205" s="29"/>
      <c r="DO205" s="29"/>
      <c r="DP205" s="29"/>
      <c r="DQ205" s="29"/>
      <c r="DR205" s="29"/>
      <c r="DS205" s="29"/>
      <c r="DT205" s="29"/>
      <c r="DU205" s="29"/>
      <c r="DV205" s="29"/>
      <c r="DW205" s="29"/>
      <c r="DX205" s="29"/>
      <c r="DY205" s="29"/>
      <c r="DZ205" s="29"/>
      <c r="EA205" s="29"/>
      <c r="EB205" s="29"/>
      <c r="EC205" s="29"/>
      <c r="ED205" s="29"/>
      <c r="EE205" s="29"/>
      <c r="EF205" s="29"/>
      <c r="EG205" s="29"/>
      <c r="EH205" s="29"/>
      <c r="EI205" s="29"/>
      <c r="EJ205" s="29"/>
      <c r="EK205" s="29"/>
      <c r="EL205" s="29"/>
      <c r="EM205" s="29"/>
      <c r="EN205" s="29"/>
      <c r="EO205" s="29"/>
      <c r="EP205" s="29"/>
      <c r="EQ205" s="29"/>
      <c r="ER205" s="29"/>
      <c r="ES205" s="29"/>
      <c r="ET205" s="29"/>
      <c r="EU205" s="29"/>
      <c r="EV205" s="29"/>
      <c r="EW205" s="29"/>
      <c r="EX205" s="29"/>
      <c r="EY205" s="29"/>
      <c r="EZ205" s="29"/>
      <c r="FA205" s="29"/>
      <c r="FB205" s="29"/>
      <c r="FC205" s="29"/>
      <c r="FD205" s="29"/>
      <c r="FE205" s="29"/>
      <c r="FF205" s="29"/>
      <c r="FG205" s="29"/>
      <c r="FH205" s="29"/>
      <c r="FI205" s="29"/>
      <c r="FJ205" s="29"/>
      <c r="FK205" s="29"/>
      <c r="FL205" s="29"/>
      <c r="FM205" s="29"/>
      <c r="FN205" s="29"/>
      <c r="FO205" s="29"/>
      <c r="FP205" s="29"/>
      <c r="FQ205" s="29"/>
      <c r="FR205" s="29"/>
      <c r="FS205" s="29"/>
      <c r="FT205" s="29"/>
      <c r="FU205" s="29"/>
      <c r="FV205" s="29"/>
      <c r="FW205" s="29"/>
      <c r="FX205" s="29"/>
      <c r="FY205" s="29"/>
      <c r="FZ205" s="29"/>
      <c r="GA205" s="29"/>
      <c r="GB205" s="29"/>
      <c r="GC205" s="29"/>
      <c r="GD205" s="29"/>
      <c r="GE205" s="29"/>
      <c r="GF205" s="29"/>
      <c r="GG205" s="29"/>
      <c r="GH205" s="29"/>
      <c r="GI205" s="29"/>
      <c r="GJ205" s="29"/>
      <c r="GK205" s="29"/>
      <c r="GL205" s="29"/>
      <c r="GM205" s="29"/>
      <c r="GN205" s="29"/>
      <c r="GO205" s="29"/>
      <c r="GP205" s="29"/>
      <c r="GQ205" s="29"/>
      <c r="GR205" s="29"/>
      <c r="GS205" s="29"/>
      <c r="GT205" s="29"/>
      <c r="GU205" s="29"/>
      <c r="GV205" s="29"/>
      <c r="GW205" s="29"/>
      <c r="GX205" s="29"/>
      <c r="GY205" s="29"/>
      <c r="GZ205" s="29"/>
      <c r="HA205" s="29"/>
      <c r="HB205" s="29"/>
      <c r="HC205" s="29"/>
      <c r="HD205" s="29"/>
      <c r="HE205" s="29"/>
      <c r="HF205" s="29"/>
      <c r="HG205" s="29"/>
      <c r="HH205" s="29"/>
      <c r="HI205" s="29"/>
      <c r="HJ205" s="29"/>
      <c r="HK205" s="29"/>
      <c r="HL205" s="29"/>
      <c r="HM205" s="29"/>
      <c r="HN205" s="29"/>
      <c r="HO205" s="29"/>
      <c r="HP205" s="29"/>
      <c r="HQ205" s="29"/>
      <c r="HR205" s="29"/>
      <c r="HS205" s="29"/>
      <c r="HT205" s="29"/>
      <c r="HU205" s="29"/>
      <c r="HV205" s="29"/>
      <c r="HW205" s="29"/>
      <c r="HX205" s="29"/>
      <c r="HY205" s="29"/>
      <c r="HZ205" s="29"/>
      <c r="IA205" s="29"/>
      <c r="IB205" s="29"/>
      <c r="IC205" s="29"/>
      <c r="ID205" s="29"/>
      <c r="IE205" s="29"/>
      <c r="IF205" s="29"/>
      <c r="IG205" s="29"/>
      <c r="IH205" s="29"/>
      <c r="II205" s="29"/>
      <c r="IJ205" s="29"/>
      <c r="IK205" s="29"/>
      <c r="IL205" s="29"/>
      <c r="IM205" s="29"/>
      <c r="IN205" s="29"/>
      <c r="IO205" s="29"/>
      <c r="IP205" s="29"/>
      <c r="IQ205" s="29"/>
      <c r="IR205" s="29"/>
      <c r="IS205" s="29"/>
      <c r="IT205" s="29"/>
      <c r="IU205" s="29"/>
      <c r="IV205" s="29"/>
      <c r="IW205" s="29"/>
      <c r="IX205" s="29"/>
      <c r="IY205" s="29"/>
      <c r="IZ205" s="29"/>
      <c r="JA205" s="29"/>
      <c r="JB205" s="29"/>
      <c r="JC205" s="29"/>
      <c r="JD205" s="29"/>
      <c r="JE205" s="29"/>
      <c r="JF205" s="29"/>
      <c r="JG205" s="29"/>
      <c r="JH205" s="29"/>
      <c r="JI205" s="29"/>
      <c r="JJ205" s="29"/>
      <c r="JK205" s="29"/>
      <c r="JL205" s="29"/>
      <c r="JM205" s="29"/>
      <c r="JN205" s="29"/>
      <c r="JO205" s="29"/>
      <c r="JP205" s="29"/>
      <c r="JQ205" s="29"/>
      <c r="JR205" s="29"/>
      <c r="JS205" s="29"/>
      <c r="JT205" s="29"/>
      <c r="JU205" s="29"/>
      <c r="JV205" s="29"/>
      <c r="JW205" s="29"/>
      <c r="JX205" s="29"/>
      <c r="JY205" s="29"/>
      <c r="JZ205" s="29"/>
      <c r="KA205" s="29"/>
      <c r="KB205" s="29"/>
      <c r="KC205" s="29"/>
      <c r="KD205" s="29"/>
      <c r="KE205" s="29"/>
      <c r="KF205" s="29"/>
      <c r="KG205" s="29"/>
      <c r="KH205" s="29"/>
      <c r="KI205" s="29"/>
      <c r="KJ205" s="29"/>
      <c r="KK205" s="29"/>
      <c r="KL205" s="29"/>
      <c r="KM205" s="29"/>
      <c r="KN205" s="29"/>
      <c r="KO205" s="29"/>
      <c r="KP205" s="29"/>
      <c r="KQ205" s="29"/>
      <c r="KR205" s="29"/>
      <c r="KS205" s="29"/>
      <c r="KT205" s="29"/>
      <c r="KU205" s="29"/>
      <c r="KV205" s="29"/>
      <c r="KW205" s="29"/>
      <c r="KX205" s="29"/>
      <c r="KY205" s="29"/>
      <c r="KZ205" s="29"/>
      <c r="LA205" s="29"/>
      <c r="LB205" s="29"/>
      <c r="LC205" s="29"/>
      <c r="LD205" s="29"/>
      <c r="LE205" s="29"/>
      <c r="LF205" s="29"/>
      <c r="LG205" s="29"/>
      <c r="LH205" s="29"/>
      <c r="LI205" s="29"/>
      <c r="LJ205" s="29"/>
      <c r="LK205" s="29"/>
      <c r="LL205" s="29"/>
      <c r="LM205" s="29"/>
      <c r="LN205" s="29"/>
      <c r="LO205" s="29"/>
      <c r="LP205" s="29"/>
      <c r="LQ205" s="29"/>
      <c r="LR205" s="29"/>
      <c r="LS205" s="29"/>
      <c r="LT205" s="29"/>
      <c r="LU205" s="29"/>
      <c r="LV205" s="29"/>
      <c r="LW205" s="29"/>
      <c r="LX205" s="29"/>
      <c r="LY205" s="29"/>
      <c r="LZ205" s="29"/>
      <c r="MA205" s="29"/>
      <c r="MB205" s="29"/>
      <c r="MC205" s="29"/>
      <c r="MD205" s="29"/>
      <c r="ME205" s="29"/>
      <c r="MF205" s="29"/>
      <c r="MG205" s="29"/>
      <c r="MH205" s="29"/>
      <c r="MI205" s="29"/>
      <c r="MJ205" s="29"/>
      <c r="MK205" s="29"/>
      <c r="ML205" s="29"/>
      <c r="MM205" s="29"/>
      <c r="MN205" s="29"/>
      <c r="MO205" s="29"/>
      <c r="MP205" s="29"/>
      <c r="MQ205" s="29"/>
      <c r="MR205" s="29"/>
      <c r="MS205" s="29"/>
      <c r="MT205" s="29"/>
      <c r="MU205" s="29"/>
      <c r="MV205" s="29"/>
      <c r="MW205" s="29"/>
      <c r="MX205" s="29"/>
      <c r="MY205" s="29"/>
      <c r="MZ205" s="29"/>
      <c r="NA205" s="29"/>
      <c r="NB205" s="29"/>
      <c r="NC205" s="29"/>
      <c r="ND205" s="29"/>
      <c r="NE205" s="29"/>
      <c r="NF205" s="29"/>
      <c r="NG205" s="29"/>
      <c r="NH205" s="29"/>
      <c r="NI205" s="29"/>
      <c r="NJ205" s="29"/>
      <c r="NK205" s="29"/>
      <c r="NL205" s="29"/>
      <c r="NM205" s="29"/>
      <c r="NN205" s="29"/>
      <c r="NO205" s="29"/>
      <c r="NP205" s="29"/>
      <c r="NQ205" s="29"/>
      <c r="NR205" s="29"/>
      <c r="NS205" s="29"/>
      <c r="NT205" s="29"/>
      <c r="NU205" s="29"/>
      <c r="NV205" s="29"/>
      <c r="NW205" s="29"/>
      <c r="NX205" s="29"/>
      <c r="NY205" s="29"/>
      <c r="NZ205" s="29"/>
      <c r="OA205" s="29"/>
      <c r="OB205" s="29"/>
      <c r="OC205" s="29"/>
      <c r="OD205" s="29"/>
      <c r="OE205" s="29"/>
      <c r="OF205" s="29"/>
      <c r="OG205" s="29"/>
      <c r="OH205" s="29"/>
      <c r="OI205" s="29"/>
      <c r="OJ205" s="29"/>
      <c r="OK205" s="29"/>
      <c r="OL205" s="29"/>
      <c r="OM205" s="29"/>
      <c r="ON205" s="29"/>
      <c r="OO205" s="29"/>
      <c r="OP205" s="29"/>
      <c r="OQ205" s="29"/>
      <c r="OR205" s="29"/>
      <c r="OS205" s="29"/>
      <c r="OT205" s="29"/>
      <c r="OU205" s="29"/>
      <c r="OV205" s="29"/>
      <c r="OW205" s="29"/>
      <c r="OX205" s="29"/>
      <c r="OY205" s="29"/>
      <c r="OZ205" s="29"/>
      <c r="PA205" s="29"/>
      <c r="PB205" s="29"/>
      <c r="PC205" s="29"/>
      <c r="PD205" s="29"/>
      <c r="PE205" s="29"/>
      <c r="PF205" s="29"/>
      <c r="PG205" s="29"/>
      <c r="PH205" s="29"/>
      <c r="PI205" s="29"/>
      <c r="PJ205" s="29"/>
      <c r="PK205" s="29"/>
      <c r="PL205" s="29"/>
      <c r="PM205" s="29"/>
      <c r="PN205" s="29"/>
      <c r="PO205" s="29"/>
      <c r="PP205" s="29"/>
      <c r="PQ205" s="29"/>
      <c r="PR205" s="29"/>
      <c r="PS205" s="29"/>
      <c r="PT205" s="29"/>
      <c r="PU205" s="29"/>
      <c r="PV205" s="29"/>
      <c r="PW205" s="29"/>
      <c r="PX205" s="29"/>
      <c r="PY205" s="29"/>
      <c r="PZ205" s="29"/>
      <c r="QA205" s="29"/>
      <c r="QB205" s="29"/>
      <c r="QC205" s="29"/>
      <c r="QD205" s="29"/>
      <c r="QE205" s="29"/>
      <c r="QF205" s="29"/>
      <c r="QG205" s="29"/>
      <c r="QH205" s="29"/>
      <c r="QI205" s="29"/>
      <c r="QJ205" s="29"/>
      <c r="QK205" s="29"/>
      <c r="QL205" s="29"/>
      <c r="QM205" s="29"/>
      <c r="QN205" s="29"/>
      <c r="QO205" s="29"/>
      <c r="QP205" s="29"/>
      <c r="QQ205" s="29"/>
      <c r="QR205" s="29"/>
      <c r="QS205" s="29"/>
      <c r="QT205" s="29"/>
      <c r="QU205" s="29"/>
      <c r="QV205" s="29"/>
      <c r="QW205" s="29"/>
      <c r="QX205" s="29"/>
      <c r="QY205" s="29"/>
      <c r="QZ205" s="29"/>
      <c r="RA205" s="29"/>
      <c r="RB205" s="29"/>
      <c r="RC205" s="29"/>
      <c r="RD205" s="29"/>
      <c r="RE205" s="29"/>
      <c r="RF205" s="29"/>
      <c r="RG205" s="29"/>
      <c r="RH205" s="29"/>
      <c r="RI205" s="29"/>
    </row>
    <row r="206" spans="1:480" s="30" customFormat="1" ht="76.5" customHeight="1" x14ac:dyDescent="0.25">
      <c r="A206" s="12" t="s">
        <v>50</v>
      </c>
      <c r="B206" s="12" t="s">
        <v>65</v>
      </c>
      <c r="C206" s="12" t="s">
        <v>13</v>
      </c>
      <c r="D206" s="18" t="s">
        <v>259</v>
      </c>
      <c r="E206" s="18" t="s">
        <v>64</v>
      </c>
      <c r="F206" s="17" t="s">
        <v>18</v>
      </c>
      <c r="G206" s="22">
        <f>G207</f>
        <v>538.25</v>
      </c>
      <c r="H206" s="132" t="s">
        <v>13</v>
      </c>
      <c r="I206" s="22">
        <f>I207</f>
        <v>538.25</v>
      </c>
      <c r="J206" s="22">
        <f>J207</f>
        <v>538.25</v>
      </c>
      <c r="K206" s="14">
        <f>SUM(K207:K213)+K214</f>
        <v>532419.89</v>
      </c>
      <c r="L206" s="14">
        <f>SUM(L207:L213)+L214</f>
        <v>497842.05</v>
      </c>
      <c r="M206" s="14">
        <f>SUM(M207:M213)+M214</f>
        <v>521166</v>
      </c>
      <c r="N206" s="52"/>
      <c r="O206" s="52"/>
      <c r="P206" s="75"/>
      <c r="Q206" s="15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29"/>
      <c r="AY206" s="29"/>
      <c r="AZ206" s="29"/>
      <c r="BA206" s="29"/>
      <c r="BB206" s="29"/>
      <c r="BC206" s="29"/>
      <c r="BD206" s="29"/>
      <c r="BE206" s="29"/>
      <c r="BF206" s="29"/>
      <c r="BG206" s="29"/>
      <c r="BH206" s="29"/>
      <c r="BI206" s="29"/>
      <c r="BJ206" s="29"/>
      <c r="BK206" s="29"/>
      <c r="BL206" s="29"/>
      <c r="BM206" s="29"/>
      <c r="BN206" s="29"/>
      <c r="BO206" s="29"/>
      <c r="BP206" s="29"/>
      <c r="BQ206" s="29"/>
      <c r="BR206" s="29"/>
      <c r="BS206" s="29"/>
      <c r="BT206" s="29"/>
      <c r="BU206" s="29"/>
      <c r="BV206" s="29"/>
      <c r="BW206" s="29"/>
      <c r="BX206" s="29"/>
      <c r="BY206" s="29"/>
      <c r="BZ206" s="29"/>
      <c r="CA206" s="29"/>
      <c r="CB206" s="29"/>
      <c r="CC206" s="29"/>
      <c r="CD206" s="29"/>
      <c r="CE206" s="29"/>
      <c r="CF206" s="29"/>
      <c r="CG206" s="29"/>
      <c r="CH206" s="29"/>
      <c r="CI206" s="29"/>
      <c r="CJ206" s="29"/>
      <c r="CK206" s="29"/>
      <c r="CL206" s="29"/>
      <c r="CM206" s="29"/>
      <c r="CN206" s="29"/>
      <c r="CO206" s="29"/>
      <c r="CP206" s="29"/>
      <c r="CQ206" s="29"/>
      <c r="CR206" s="29"/>
      <c r="CS206" s="29"/>
      <c r="CT206" s="29"/>
      <c r="CU206" s="29"/>
      <c r="CV206" s="29"/>
      <c r="CW206" s="29"/>
      <c r="CX206" s="29"/>
      <c r="CY206" s="29"/>
      <c r="CZ206" s="29"/>
      <c r="DA206" s="29"/>
      <c r="DB206" s="29"/>
      <c r="DC206" s="29"/>
      <c r="DD206" s="29"/>
      <c r="DE206" s="29"/>
      <c r="DF206" s="29"/>
      <c r="DG206" s="29"/>
      <c r="DH206" s="29"/>
      <c r="DI206" s="29"/>
      <c r="DJ206" s="29"/>
      <c r="DK206" s="29"/>
      <c r="DL206" s="29"/>
      <c r="DM206" s="29"/>
      <c r="DN206" s="29"/>
      <c r="DO206" s="29"/>
      <c r="DP206" s="29"/>
      <c r="DQ206" s="29"/>
      <c r="DR206" s="29"/>
      <c r="DS206" s="29"/>
      <c r="DT206" s="29"/>
      <c r="DU206" s="29"/>
      <c r="DV206" s="29"/>
      <c r="DW206" s="29"/>
      <c r="DX206" s="29"/>
      <c r="DY206" s="29"/>
      <c r="DZ206" s="29"/>
      <c r="EA206" s="29"/>
      <c r="EB206" s="29"/>
      <c r="EC206" s="29"/>
      <c r="ED206" s="29"/>
      <c r="EE206" s="29"/>
      <c r="EF206" s="29"/>
      <c r="EG206" s="29"/>
      <c r="EH206" s="29"/>
      <c r="EI206" s="29"/>
      <c r="EJ206" s="29"/>
      <c r="EK206" s="29"/>
      <c r="EL206" s="29"/>
      <c r="EM206" s="29"/>
      <c r="EN206" s="29"/>
      <c r="EO206" s="29"/>
      <c r="EP206" s="29"/>
      <c r="EQ206" s="29"/>
      <c r="ER206" s="29"/>
      <c r="ES206" s="29"/>
      <c r="ET206" s="29"/>
      <c r="EU206" s="29"/>
      <c r="EV206" s="29"/>
      <c r="EW206" s="29"/>
      <c r="EX206" s="29"/>
      <c r="EY206" s="29"/>
      <c r="EZ206" s="29"/>
      <c r="FA206" s="29"/>
      <c r="FB206" s="29"/>
      <c r="FC206" s="29"/>
      <c r="FD206" s="29"/>
      <c r="FE206" s="29"/>
      <c r="FF206" s="29"/>
      <c r="FG206" s="29"/>
      <c r="FH206" s="29"/>
      <c r="FI206" s="29"/>
      <c r="FJ206" s="29"/>
      <c r="FK206" s="29"/>
      <c r="FL206" s="29"/>
      <c r="FM206" s="29"/>
      <c r="FN206" s="29"/>
      <c r="FO206" s="29"/>
      <c r="FP206" s="29"/>
      <c r="FQ206" s="29"/>
      <c r="FR206" s="29"/>
      <c r="FS206" s="29"/>
      <c r="FT206" s="29"/>
      <c r="FU206" s="29"/>
      <c r="FV206" s="29"/>
      <c r="FW206" s="29"/>
      <c r="FX206" s="29"/>
      <c r="FY206" s="29"/>
      <c r="FZ206" s="29"/>
      <c r="GA206" s="29"/>
      <c r="GB206" s="29"/>
      <c r="GC206" s="29"/>
      <c r="GD206" s="29"/>
      <c r="GE206" s="29"/>
      <c r="GF206" s="29"/>
      <c r="GG206" s="29"/>
      <c r="GH206" s="29"/>
      <c r="GI206" s="29"/>
      <c r="GJ206" s="29"/>
      <c r="GK206" s="29"/>
      <c r="GL206" s="29"/>
      <c r="GM206" s="29"/>
      <c r="GN206" s="29"/>
      <c r="GO206" s="29"/>
      <c r="GP206" s="29"/>
      <c r="GQ206" s="29"/>
      <c r="GR206" s="29"/>
      <c r="GS206" s="29"/>
      <c r="GT206" s="29"/>
      <c r="GU206" s="29"/>
      <c r="GV206" s="29"/>
      <c r="GW206" s="29"/>
      <c r="GX206" s="29"/>
      <c r="GY206" s="29"/>
      <c r="GZ206" s="29"/>
      <c r="HA206" s="29"/>
      <c r="HB206" s="29"/>
      <c r="HC206" s="29"/>
      <c r="HD206" s="29"/>
      <c r="HE206" s="29"/>
      <c r="HF206" s="29"/>
      <c r="HG206" s="29"/>
      <c r="HH206" s="29"/>
      <c r="HI206" s="29"/>
      <c r="HJ206" s="29"/>
      <c r="HK206" s="29"/>
      <c r="HL206" s="29"/>
      <c r="HM206" s="29"/>
      <c r="HN206" s="29"/>
      <c r="HO206" s="29"/>
      <c r="HP206" s="29"/>
      <c r="HQ206" s="29"/>
      <c r="HR206" s="29"/>
      <c r="HS206" s="29"/>
      <c r="HT206" s="29"/>
      <c r="HU206" s="29"/>
      <c r="HV206" s="29"/>
      <c r="HW206" s="29"/>
      <c r="HX206" s="29"/>
      <c r="HY206" s="29"/>
      <c r="HZ206" s="29"/>
      <c r="IA206" s="29"/>
      <c r="IB206" s="29"/>
      <c r="IC206" s="29"/>
      <c r="ID206" s="29"/>
      <c r="IE206" s="29"/>
      <c r="IF206" s="29"/>
      <c r="IG206" s="29"/>
      <c r="IH206" s="29"/>
      <c r="II206" s="29"/>
      <c r="IJ206" s="29"/>
      <c r="IK206" s="29"/>
      <c r="IL206" s="29"/>
      <c r="IM206" s="29"/>
      <c r="IN206" s="29"/>
      <c r="IO206" s="29"/>
      <c r="IP206" s="29"/>
      <c r="IQ206" s="29"/>
      <c r="IR206" s="29"/>
      <c r="IS206" s="29"/>
      <c r="IT206" s="29"/>
      <c r="IU206" s="29"/>
      <c r="IV206" s="29"/>
      <c r="IW206" s="29"/>
      <c r="IX206" s="29"/>
      <c r="IY206" s="29"/>
      <c r="IZ206" s="29"/>
      <c r="JA206" s="29"/>
      <c r="JB206" s="29"/>
      <c r="JC206" s="29"/>
      <c r="JD206" s="29"/>
      <c r="JE206" s="29"/>
      <c r="JF206" s="29"/>
      <c r="JG206" s="29"/>
      <c r="JH206" s="29"/>
      <c r="JI206" s="29"/>
      <c r="JJ206" s="29"/>
      <c r="JK206" s="29"/>
      <c r="JL206" s="29"/>
      <c r="JM206" s="29"/>
      <c r="JN206" s="29"/>
      <c r="JO206" s="29"/>
      <c r="JP206" s="29"/>
      <c r="JQ206" s="29"/>
      <c r="JR206" s="29"/>
      <c r="JS206" s="29"/>
      <c r="JT206" s="29"/>
      <c r="JU206" s="29"/>
      <c r="JV206" s="29"/>
      <c r="JW206" s="29"/>
      <c r="JX206" s="29"/>
      <c r="JY206" s="29"/>
      <c r="JZ206" s="29"/>
      <c r="KA206" s="29"/>
      <c r="KB206" s="29"/>
      <c r="KC206" s="29"/>
      <c r="KD206" s="29"/>
      <c r="KE206" s="29"/>
      <c r="KF206" s="29"/>
      <c r="KG206" s="29"/>
      <c r="KH206" s="29"/>
      <c r="KI206" s="29"/>
      <c r="KJ206" s="29"/>
      <c r="KK206" s="29"/>
      <c r="KL206" s="29"/>
      <c r="KM206" s="29"/>
      <c r="KN206" s="29"/>
      <c r="KO206" s="29"/>
      <c r="KP206" s="29"/>
      <c r="KQ206" s="29"/>
      <c r="KR206" s="29"/>
      <c r="KS206" s="29"/>
      <c r="KT206" s="29"/>
      <c r="KU206" s="29"/>
      <c r="KV206" s="29"/>
      <c r="KW206" s="29"/>
      <c r="KX206" s="29"/>
      <c r="KY206" s="29"/>
      <c r="KZ206" s="29"/>
      <c r="LA206" s="29"/>
      <c r="LB206" s="29"/>
      <c r="LC206" s="29"/>
      <c r="LD206" s="29"/>
      <c r="LE206" s="29"/>
      <c r="LF206" s="29"/>
      <c r="LG206" s="29"/>
      <c r="LH206" s="29"/>
      <c r="LI206" s="29"/>
      <c r="LJ206" s="29"/>
      <c r="LK206" s="29"/>
      <c r="LL206" s="29"/>
      <c r="LM206" s="29"/>
      <c r="LN206" s="29"/>
      <c r="LO206" s="29"/>
      <c r="LP206" s="29"/>
      <c r="LQ206" s="29"/>
      <c r="LR206" s="29"/>
      <c r="LS206" s="29"/>
      <c r="LT206" s="29"/>
      <c r="LU206" s="29"/>
      <c r="LV206" s="29"/>
      <c r="LW206" s="29"/>
      <c r="LX206" s="29"/>
      <c r="LY206" s="29"/>
      <c r="LZ206" s="29"/>
      <c r="MA206" s="29"/>
      <c r="MB206" s="29"/>
      <c r="MC206" s="29"/>
      <c r="MD206" s="29"/>
      <c r="ME206" s="29"/>
      <c r="MF206" s="29"/>
      <c r="MG206" s="29"/>
      <c r="MH206" s="29"/>
      <c r="MI206" s="29"/>
      <c r="MJ206" s="29"/>
      <c r="MK206" s="29"/>
      <c r="ML206" s="29"/>
      <c r="MM206" s="29"/>
      <c r="MN206" s="29"/>
      <c r="MO206" s="29"/>
      <c r="MP206" s="29"/>
      <c r="MQ206" s="29"/>
      <c r="MR206" s="29"/>
      <c r="MS206" s="29"/>
      <c r="MT206" s="29"/>
      <c r="MU206" s="29"/>
      <c r="MV206" s="29"/>
      <c r="MW206" s="29"/>
      <c r="MX206" s="29"/>
      <c r="MY206" s="29"/>
      <c r="MZ206" s="29"/>
      <c r="NA206" s="29"/>
      <c r="NB206" s="29"/>
      <c r="NC206" s="29"/>
      <c r="ND206" s="29"/>
      <c r="NE206" s="29"/>
      <c r="NF206" s="29"/>
      <c r="NG206" s="29"/>
      <c r="NH206" s="29"/>
      <c r="NI206" s="29"/>
      <c r="NJ206" s="29"/>
      <c r="NK206" s="29"/>
      <c r="NL206" s="29"/>
      <c r="NM206" s="29"/>
      <c r="NN206" s="29"/>
      <c r="NO206" s="29"/>
      <c r="NP206" s="29"/>
      <c r="NQ206" s="29"/>
      <c r="NR206" s="29"/>
      <c r="NS206" s="29"/>
      <c r="NT206" s="29"/>
      <c r="NU206" s="29"/>
      <c r="NV206" s="29"/>
      <c r="NW206" s="29"/>
      <c r="NX206" s="29"/>
      <c r="NY206" s="29"/>
      <c r="NZ206" s="29"/>
      <c r="OA206" s="29"/>
      <c r="OB206" s="29"/>
      <c r="OC206" s="29"/>
      <c r="OD206" s="29"/>
      <c r="OE206" s="29"/>
      <c r="OF206" s="29"/>
      <c r="OG206" s="29"/>
      <c r="OH206" s="29"/>
      <c r="OI206" s="29"/>
      <c r="OJ206" s="29"/>
      <c r="OK206" s="29"/>
      <c r="OL206" s="29"/>
      <c r="OM206" s="29"/>
      <c r="ON206" s="29"/>
      <c r="OO206" s="29"/>
      <c r="OP206" s="29"/>
      <c r="OQ206" s="29"/>
      <c r="OR206" s="29"/>
      <c r="OS206" s="29"/>
      <c r="OT206" s="29"/>
      <c r="OU206" s="29"/>
      <c r="OV206" s="29"/>
      <c r="OW206" s="29"/>
      <c r="OX206" s="29"/>
      <c r="OY206" s="29"/>
      <c r="OZ206" s="29"/>
      <c r="PA206" s="29"/>
      <c r="PB206" s="29"/>
      <c r="PC206" s="29"/>
      <c r="PD206" s="29"/>
      <c r="PE206" s="29"/>
      <c r="PF206" s="29"/>
      <c r="PG206" s="29"/>
      <c r="PH206" s="29"/>
      <c r="PI206" s="29"/>
      <c r="PJ206" s="29"/>
      <c r="PK206" s="29"/>
      <c r="PL206" s="29"/>
      <c r="PM206" s="29"/>
      <c r="PN206" s="29"/>
      <c r="PO206" s="29"/>
      <c r="PP206" s="29"/>
      <c r="PQ206" s="29"/>
      <c r="PR206" s="29"/>
      <c r="PS206" s="29"/>
      <c r="PT206" s="29"/>
      <c r="PU206" s="29"/>
      <c r="PV206" s="29"/>
      <c r="PW206" s="29"/>
      <c r="PX206" s="29"/>
      <c r="PY206" s="29"/>
      <c r="PZ206" s="29"/>
      <c r="QA206" s="29"/>
      <c r="QB206" s="29"/>
      <c r="QC206" s="29"/>
      <c r="QD206" s="29"/>
      <c r="QE206" s="29"/>
      <c r="QF206" s="29"/>
      <c r="QG206" s="29"/>
      <c r="QH206" s="29"/>
      <c r="QI206" s="29"/>
      <c r="QJ206" s="29"/>
      <c r="QK206" s="29"/>
      <c r="QL206" s="29"/>
      <c r="QM206" s="29"/>
      <c r="QN206" s="29"/>
      <c r="QO206" s="29"/>
      <c r="QP206" s="29"/>
      <c r="QQ206" s="29"/>
      <c r="QR206" s="29"/>
      <c r="QS206" s="29"/>
      <c r="QT206" s="29"/>
      <c r="QU206" s="29"/>
      <c r="QV206" s="29"/>
      <c r="QW206" s="29"/>
      <c r="QX206" s="29"/>
      <c r="QY206" s="29"/>
      <c r="QZ206" s="29"/>
      <c r="RA206" s="29"/>
      <c r="RB206" s="29"/>
      <c r="RC206" s="29"/>
      <c r="RD206" s="29"/>
      <c r="RE206" s="29"/>
      <c r="RF206" s="29"/>
      <c r="RG206" s="29"/>
      <c r="RH206" s="29"/>
      <c r="RI206" s="29"/>
      <c r="RJ206" s="29"/>
      <c r="RK206" s="29"/>
      <c r="RL206" s="29"/>
    </row>
    <row r="207" spans="1:480" s="29" customFormat="1" ht="67.5" customHeight="1" x14ac:dyDescent="0.25">
      <c r="A207" s="25" t="s">
        <v>50</v>
      </c>
      <c r="B207" s="25" t="s">
        <v>65</v>
      </c>
      <c r="C207" s="25" t="s">
        <v>19</v>
      </c>
      <c r="D207" s="26" t="s">
        <v>66</v>
      </c>
      <c r="E207" s="26" t="s">
        <v>64</v>
      </c>
      <c r="F207" s="25" t="s">
        <v>18</v>
      </c>
      <c r="G207" s="27">
        <v>538.25</v>
      </c>
      <c r="H207" s="76">
        <v>45627</v>
      </c>
      <c r="I207" s="27">
        <v>538.25</v>
      </c>
      <c r="J207" s="27">
        <v>538.25</v>
      </c>
      <c r="K207" s="74">
        <f>410621.74-115</f>
        <v>410506.74</v>
      </c>
      <c r="L207" s="242">
        <v>377941.48</v>
      </c>
      <c r="M207" s="28">
        <v>450000</v>
      </c>
      <c r="N207" s="52">
        <v>531825.37</v>
      </c>
      <c r="O207" s="52">
        <v>480286.62</v>
      </c>
      <c r="P207" s="75">
        <v>478709.62</v>
      </c>
      <c r="Q207" s="158"/>
    </row>
    <row r="208" spans="1:480" s="29" customFormat="1" ht="65.25" customHeight="1" x14ac:dyDescent="0.25">
      <c r="A208" s="25" t="s">
        <v>50</v>
      </c>
      <c r="B208" s="25" t="s">
        <v>65</v>
      </c>
      <c r="C208" s="25" t="s">
        <v>19</v>
      </c>
      <c r="D208" s="26" t="s">
        <v>139</v>
      </c>
      <c r="E208" s="26" t="s">
        <v>143</v>
      </c>
      <c r="F208" s="25" t="s">
        <v>27</v>
      </c>
      <c r="G208" s="27">
        <v>105</v>
      </c>
      <c r="H208" s="76">
        <v>45628</v>
      </c>
      <c r="I208" s="27">
        <v>105</v>
      </c>
      <c r="J208" s="27">
        <v>105</v>
      </c>
      <c r="K208" s="74">
        <v>67009.77</v>
      </c>
      <c r="L208" s="242">
        <v>48865.36</v>
      </c>
      <c r="M208" s="28">
        <v>56000</v>
      </c>
      <c r="N208" s="52"/>
      <c r="O208" s="52"/>
      <c r="P208" s="75"/>
      <c r="Q208" s="158"/>
    </row>
    <row r="209" spans="1:17" s="29" customFormat="1" ht="113.25" customHeight="1" x14ac:dyDescent="0.25">
      <c r="A209" s="25" t="s">
        <v>50</v>
      </c>
      <c r="B209" s="25" t="s">
        <v>65</v>
      </c>
      <c r="C209" s="25" t="s">
        <v>19</v>
      </c>
      <c r="D209" s="26" t="s">
        <v>183</v>
      </c>
      <c r="E209" s="26" t="s">
        <v>140</v>
      </c>
      <c r="F209" s="25" t="s">
        <v>141</v>
      </c>
      <c r="G209" s="107">
        <v>259</v>
      </c>
      <c r="H209" s="76">
        <v>45628</v>
      </c>
      <c r="I209" s="107">
        <v>259</v>
      </c>
      <c r="J209" s="27">
        <v>0</v>
      </c>
      <c r="K209" s="28">
        <v>18261.79</v>
      </c>
      <c r="L209" s="28">
        <v>14694.21</v>
      </c>
      <c r="M209" s="28">
        <v>0</v>
      </c>
      <c r="N209" s="52"/>
      <c r="O209" s="52"/>
      <c r="P209" s="75"/>
      <c r="Q209" s="158"/>
    </row>
    <row r="210" spans="1:17" s="29" customFormat="1" ht="54" customHeight="1" x14ac:dyDescent="0.25">
      <c r="A210" s="25" t="s">
        <v>50</v>
      </c>
      <c r="B210" s="25" t="s">
        <v>65</v>
      </c>
      <c r="C210" s="25" t="s">
        <v>19</v>
      </c>
      <c r="D210" s="26" t="s">
        <v>67</v>
      </c>
      <c r="E210" s="26" t="s">
        <v>68</v>
      </c>
      <c r="F210" s="25" t="s">
        <v>27</v>
      </c>
      <c r="G210" s="27">
        <v>1</v>
      </c>
      <c r="H210" s="76">
        <v>45628</v>
      </c>
      <c r="I210" s="27">
        <v>1</v>
      </c>
      <c r="J210" s="35">
        <v>1</v>
      </c>
      <c r="K210" s="242">
        <v>1480</v>
      </c>
      <c r="L210" s="28">
        <v>790</v>
      </c>
      <c r="M210" s="28">
        <v>790</v>
      </c>
      <c r="N210" s="52"/>
      <c r="O210" s="52"/>
      <c r="P210" s="75"/>
      <c r="Q210" s="158"/>
    </row>
    <row r="211" spans="1:17" s="29" customFormat="1" ht="60.75" customHeight="1" x14ac:dyDescent="0.25">
      <c r="A211" s="25" t="s">
        <v>50</v>
      </c>
      <c r="B211" s="25" t="s">
        <v>65</v>
      </c>
      <c r="C211" s="25" t="s">
        <v>19</v>
      </c>
      <c r="D211" s="26" t="s">
        <v>69</v>
      </c>
      <c r="E211" s="26" t="s">
        <v>70</v>
      </c>
      <c r="F211" s="25" t="s">
        <v>27</v>
      </c>
      <c r="G211" s="27">
        <v>2</v>
      </c>
      <c r="H211" s="76">
        <v>45628</v>
      </c>
      <c r="I211" s="36">
        <v>2</v>
      </c>
      <c r="J211" s="36">
        <v>2</v>
      </c>
      <c r="K211" s="242">
        <v>16272.08</v>
      </c>
      <c r="L211" s="28">
        <v>13495.14</v>
      </c>
      <c r="M211" s="28">
        <v>12274.41</v>
      </c>
      <c r="N211" s="52"/>
      <c r="O211" s="52"/>
      <c r="P211" s="75"/>
      <c r="Q211" s="158"/>
    </row>
    <row r="212" spans="1:17" s="29" customFormat="1" ht="95.25" customHeight="1" x14ac:dyDescent="0.25">
      <c r="A212" s="25" t="s">
        <v>50</v>
      </c>
      <c r="B212" s="25" t="s">
        <v>65</v>
      </c>
      <c r="C212" s="25" t="s">
        <v>19</v>
      </c>
      <c r="D212" s="26" t="s">
        <v>71</v>
      </c>
      <c r="E212" s="26" t="s">
        <v>72</v>
      </c>
      <c r="F212" s="25" t="s">
        <v>27</v>
      </c>
      <c r="G212" s="27">
        <v>194</v>
      </c>
      <c r="H212" s="76">
        <v>45628</v>
      </c>
      <c r="I212" s="36">
        <v>157</v>
      </c>
      <c r="J212" s="36">
        <v>179</v>
      </c>
      <c r="K212" s="247">
        <v>4008.01</v>
      </c>
      <c r="L212" s="28">
        <v>1616.86</v>
      </c>
      <c r="M212" s="28">
        <v>1801.59</v>
      </c>
      <c r="N212" s="52"/>
      <c r="O212" s="52"/>
      <c r="P212" s="52"/>
      <c r="Q212" s="158"/>
    </row>
    <row r="213" spans="1:17" s="29" customFormat="1" ht="69.75" customHeight="1" x14ac:dyDescent="0.25">
      <c r="A213" s="25" t="s">
        <v>50</v>
      </c>
      <c r="B213" s="25" t="s">
        <v>65</v>
      </c>
      <c r="C213" s="25" t="s">
        <v>76</v>
      </c>
      <c r="D213" s="37" t="s">
        <v>77</v>
      </c>
      <c r="E213" s="26" t="s">
        <v>78</v>
      </c>
      <c r="F213" s="25" t="s">
        <v>27</v>
      </c>
      <c r="G213" s="27">
        <v>7</v>
      </c>
      <c r="H213" s="76">
        <v>45628</v>
      </c>
      <c r="I213" s="27">
        <v>7</v>
      </c>
      <c r="J213" s="27">
        <v>7</v>
      </c>
      <c r="K213" s="242">
        <v>325</v>
      </c>
      <c r="L213" s="28">
        <v>300</v>
      </c>
      <c r="M213" s="28">
        <v>300</v>
      </c>
      <c r="N213" s="52"/>
      <c r="O213" s="52"/>
      <c r="P213" s="52"/>
      <c r="Q213" s="158"/>
    </row>
    <row r="214" spans="1:17" s="29" customFormat="1" ht="69.75" customHeight="1" x14ac:dyDescent="0.25">
      <c r="A214" s="174" t="s">
        <v>50</v>
      </c>
      <c r="B214" s="174" t="s">
        <v>65</v>
      </c>
      <c r="C214" s="175" t="s">
        <v>13</v>
      </c>
      <c r="D214" s="176" t="s">
        <v>329</v>
      </c>
      <c r="E214" s="177" t="s">
        <v>26</v>
      </c>
      <c r="F214" s="178" t="s">
        <v>27</v>
      </c>
      <c r="G214" s="179">
        <f>SUM(G216:G219)</f>
        <v>6</v>
      </c>
      <c r="H214" s="180" t="s">
        <v>13</v>
      </c>
      <c r="I214" s="181">
        <f>SUM(I216:I219)</f>
        <v>4</v>
      </c>
      <c r="J214" s="181">
        <f>SUM(J216:J219)</f>
        <v>0</v>
      </c>
      <c r="K214" s="182">
        <f>SUM(K215:K219)</f>
        <v>14556.5</v>
      </c>
      <c r="L214" s="182">
        <f>SUM(L215:L219)</f>
        <v>40139</v>
      </c>
      <c r="M214" s="182">
        <f>SUM(M216:M219)</f>
        <v>0</v>
      </c>
      <c r="N214" s="52"/>
      <c r="O214" s="52"/>
      <c r="P214" s="52"/>
      <c r="Q214" s="158"/>
    </row>
    <row r="215" spans="1:17" s="29" customFormat="1" ht="81.75" customHeight="1" x14ac:dyDescent="0.25">
      <c r="A215" s="25" t="s">
        <v>50</v>
      </c>
      <c r="B215" s="25" t="s">
        <v>65</v>
      </c>
      <c r="C215" s="25" t="s">
        <v>19</v>
      </c>
      <c r="D215" s="26" t="s">
        <v>142</v>
      </c>
      <c r="E215" s="26" t="s">
        <v>113</v>
      </c>
      <c r="F215" s="25" t="s">
        <v>112</v>
      </c>
      <c r="G215" s="27">
        <v>0</v>
      </c>
      <c r="H215" s="76" t="s">
        <v>13</v>
      </c>
      <c r="I215" s="27">
        <v>13</v>
      </c>
      <c r="J215" s="27">
        <v>0</v>
      </c>
      <c r="K215" s="28">
        <v>0</v>
      </c>
      <c r="L215" s="28">
        <v>30139</v>
      </c>
      <c r="M215" s="28">
        <v>0</v>
      </c>
      <c r="N215" s="52"/>
      <c r="O215" s="52"/>
      <c r="P215" s="75"/>
      <c r="Q215" s="158"/>
    </row>
    <row r="216" spans="1:17" s="29" customFormat="1" ht="84.75" customHeight="1" x14ac:dyDescent="0.25">
      <c r="A216" s="25" t="s">
        <v>50</v>
      </c>
      <c r="B216" s="25" t="s">
        <v>65</v>
      </c>
      <c r="C216" s="25" t="s">
        <v>19</v>
      </c>
      <c r="D216" s="26" t="s">
        <v>258</v>
      </c>
      <c r="E216" s="26" t="s">
        <v>114</v>
      </c>
      <c r="F216" s="27" t="s">
        <v>27</v>
      </c>
      <c r="G216" s="36">
        <v>3</v>
      </c>
      <c r="H216" s="76">
        <v>45627</v>
      </c>
      <c r="I216" s="32">
        <v>4</v>
      </c>
      <c r="J216" s="32">
        <v>0</v>
      </c>
      <c r="K216" s="28">
        <v>4595</v>
      </c>
      <c r="L216" s="28">
        <v>10000</v>
      </c>
      <c r="M216" s="28">
        <v>0</v>
      </c>
      <c r="N216" s="52"/>
      <c r="O216" s="52"/>
      <c r="P216" s="52"/>
      <c r="Q216" s="158"/>
    </row>
    <row r="217" spans="1:17" s="29" customFormat="1" ht="96" customHeight="1" x14ac:dyDescent="0.25">
      <c r="A217" s="25" t="s">
        <v>50</v>
      </c>
      <c r="B217" s="25" t="s">
        <v>65</v>
      </c>
      <c r="C217" s="25" t="s">
        <v>19</v>
      </c>
      <c r="D217" s="26" t="s">
        <v>225</v>
      </c>
      <c r="E217" s="26" t="s">
        <v>26</v>
      </c>
      <c r="F217" s="25" t="s">
        <v>27</v>
      </c>
      <c r="G217" s="36">
        <v>1</v>
      </c>
      <c r="H217" s="76">
        <v>45630</v>
      </c>
      <c r="I217" s="27">
        <v>0</v>
      </c>
      <c r="J217" s="27">
        <v>0</v>
      </c>
      <c r="K217" s="74">
        <v>2250</v>
      </c>
      <c r="L217" s="28">
        <v>0</v>
      </c>
      <c r="M217" s="28">
        <v>0</v>
      </c>
      <c r="N217" s="52"/>
      <c r="O217" s="52"/>
      <c r="P217" s="52"/>
      <c r="Q217" s="199"/>
    </row>
    <row r="218" spans="1:17" s="29" customFormat="1" ht="83.25" customHeight="1" x14ac:dyDescent="0.25">
      <c r="A218" s="25" t="s">
        <v>50</v>
      </c>
      <c r="B218" s="25" t="s">
        <v>65</v>
      </c>
      <c r="C218" s="25" t="s">
        <v>19</v>
      </c>
      <c r="D218" s="26" t="s">
        <v>226</v>
      </c>
      <c r="E218" s="26" t="s">
        <v>26</v>
      </c>
      <c r="F218" s="25" t="s">
        <v>27</v>
      </c>
      <c r="G218" s="36">
        <v>1</v>
      </c>
      <c r="H218" s="76">
        <v>45630</v>
      </c>
      <c r="I218" s="27">
        <v>0</v>
      </c>
      <c r="J218" s="27">
        <v>0</v>
      </c>
      <c r="K218" s="74">
        <v>2500</v>
      </c>
      <c r="L218" s="28">
        <v>0</v>
      </c>
      <c r="M218" s="28">
        <v>0</v>
      </c>
      <c r="N218" s="52"/>
      <c r="O218" s="52"/>
      <c r="P218" s="52"/>
      <c r="Q218" s="199"/>
    </row>
    <row r="219" spans="1:17" s="29" customFormat="1" ht="97.5" customHeight="1" x14ac:dyDescent="0.25">
      <c r="A219" s="25" t="s">
        <v>50</v>
      </c>
      <c r="B219" s="25" t="s">
        <v>65</v>
      </c>
      <c r="C219" s="25" t="s">
        <v>19</v>
      </c>
      <c r="D219" s="26" t="s">
        <v>227</v>
      </c>
      <c r="E219" s="26" t="s">
        <v>26</v>
      </c>
      <c r="F219" s="25" t="s">
        <v>27</v>
      </c>
      <c r="G219" s="36">
        <v>1</v>
      </c>
      <c r="H219" s="76">
        <v>45630</v>
      </c>
      <c r="I219" s="27">
        <v>0</v>
      </c>
      <c r="J219" s="27">
        <v>0</v>
      </c>
      <c r="K219" s="74">
        <v>5211.5</v>
      </c>
      <c r="L219" s="28">
        <v>0</v>
      </c>
      <c r="M219" s="28">
        <v>0</v>
      </c>
      <c r="N219" s="52"/>
      <c r="O219" s="52"/>
      <c r="P219" s="52"/>
      <c r="Q219" s="199"/>
    </row>
    <row r="220" spans="1:17" s="29" customFormat="1" ht="61.5" customHeight="1" x14ac:dyDescent="0.25">
      <c r="A220" s="12" t="s">
        <v>50</v>
      </c>
      <c r="B220" s="12" t="s">
        <v>144</v>
      </c>
      <c r="C220" s="12" t="s">
        <v>19</v>
      </c>
      <c r="D220" s="18" t="s">
        <v>255</v>
      </c>
      <c r="E220" s="18" t="s">
        <v>75</v>
      </c>
      <c r="F220" s="12" t="s">
        <v>27</v>
      </c>
      <c r="G220" s="24">
        <v>498</v>
      </c>
      <c r="H220" s="132" t="s">
        <v>13</v>
      </c>
      <c r="I220" s="24">
        <v>498</v>
      </c>
      <c r="J220" s="24">
        <v>498</v>
      </c>
      <c r="K220" s="14">
        <f>K221+K222+K223</f>
        <v>217862.28</v>
      </c>
      <c r="L220" s="14">
        <f>L221+L222+L223</f>
        <v>187000</v>
      </c>
      <c r="M220" s="14">
        <f>M221+M222+M223</f>
        <v>187000</v>
      </c>
      <c r="N220" s="52"/>
      <c r="O220" s="52"/>
      <c r="P220" s="52"/>
      <c r="Q220" s="158"/>
    </row>
    <row r="221" spans="1:17" s="29" customFormat="1" ht="153.75" customHeight="1" x14ac:dyDescent="0.25">
      <c r="A221" s="25" t="s">
        <v>50</v>
      </c>
      <c r="B221" s="25" t="s">
        <v>144</v>
      </c>
      <c r="C221" s="25" t="s">
        <v>19</v>
      </c>
      <c r="D221" s="26" t="s">
        <v>145</v>
      </c>
      <c r="E221" s="26" t="s">
        <v>75</v>
      </c>
      <c r="F221" s="25" t="s">
        <v>27</v>
      </c>
      <c r="G221" s="27">
        <v>498</v>
      </c>
      <c r="H221" s="76">
        <v>45627</v>
      </c>
      <c r="I221" s="27">
        <v>498</v>
      </c>
      <c r="J221" s="27">
        <v>498</v>
      </c>
      <c r="K221" s="28">
        <v>214502.87</v>
      </c>
      <c r="L221" s="28">
        <v>185000</v>
      </c>
      <c r="M221" s="28">
        <v>185000</v>
      </c>
      <c r="N221" s="52"/>
      <c r="O221" s="52"/>
      <c r="P221" s="52"/>
      <c r="Q221" s="158"/>
    </row>
    <row r="222" spans="1:17" s="29" customFormat="1" ht="59.25" customHeight="1" x14ac:dyDescent="0.25">
      <c r="A222" s="25" t="s">
        <v>50</v>
      </c>
      <c r="B222" s="25" t="s">
        <v>144</v>
      </c>
      <c r="C222" s="25" t="s">
        <v>19</v>
      </c>
      <c r="D222" s="26" t="s">
        <v>67</v>
      </c>
      <c r="E222" s="26" t="s">
        <v>68</v>
      </c>
      <c r="F222" s="25" t="s">
        <v>27</v>
      </c>
      <c r="G222" s="27">
        <v>1</v>
      </c>
      <c r="H222" s="76">
        <v>45628</v>
      </c>
      <c r="I222" s="27">
        <v>1</v>
      </c>
      <c r="J222" s="35">
        <v>1</v>
      </c>
      <c r="K222" s="28">
        <v>2800</v>
      </c>
      <c r="L222" s="28">
        <v>2000</v>
      </c>
      <c r="M222" s="28">
        <v>2000</v>
      </c>
      <c r="N222" s="52"/>
      <c r="O222" s="52"/>
      <c r="P222" s="52"/>
      <c r="Q222" s="158"/>
    </row>
    <row r="223" spans="1:17" s="29" customFormat="1" ht="79.5" customHeight="1" x14ac:dyDescent="0.25">
      <c r="A223" s="25" t="s">
        <v>50</v>
      </c>
      <c r="B223" s="25" t="s">
        <v>144</v>
      </c>
      <c r="C223" s="25" t="s">
        <v>19</v>
      </c>
      <c r="D223" s="246" t="s">
        <v>341</v>
      </c>
      <c r="E223" s="26" t="s">
        <v>113</v>
      </c>
      <c r="F223" s="25" t="s">
        <v>342</v>
      </c>
      <c r="G223" s="27">
        <v>1</v>
      </c>
      <c r="H223" s="76">
        <v>45628</v>
      </c>
      <c r="I223" s="27">
        <v>0</v>
      </c>
      <c r="J223" s="27">
        <v>0</v>
      </c>
      <c r="K223" s="28">
        <v>559.41</v>
      </c>
      <c r="L223" s="28">
        <v>0</v>
      </c>
      <c r="M223" s="28">
        <v>0</v>
      </c>
      <c r="N223" s="52"/>
      <c r="O223" s="52"/>
      <c r="P223" s="52"/>
      <c r="Q223" s="158"/>
    </row>
    <row r="224" spans="1:17" s="29" customFormat="1" ht="70.5" customHeight="1" x14ac:dyDescent="0.25">
      <c r="A224" s="12" t="s">
        <v>50</v>
      </c>
      <c r="B224" s="24">
        <v>84923</v>
      </c>
      <c r="C224" s="12" t="s">
        <v>13</v>
      </c>
      <c r="D224" s="18" t="s">
        <v>135</v>
      </c>
      <c r="E224" s="18" t="s">
        <v>79</v>
      </c>
      <c r="F224" s="12" t="s">
        <v>27</v>
      </c>
      <c r="G224" s="12">
        <f>G225</f>
        <v>16</v>
      </c>
      <c r="H224" s="132" t="s">
        <v>13</v>
      </c>
      <c r="I224" s="12">
        <f>G224</f>
        <v>16</v>
      </c>
      <c r="J224" s="12">
        <f>G224</f>
        <v>16</v>
      </c>
      <c r="K224" s="14">
        <f>K225</f>
        <v>18900.59</v>
      </c>
      <c r="L224" s="14">
        <f>L225</f>
        <v>13487.16</v>
      </c>
      <c r="M224" s="14">
        <f>M225</f>
        <v>12298</v>
      </c>
      <c r="N224" s="52"/>
      <c r="O224" s="52"/>
      <c r="P224" s="52"/>
      <c r="Q224" s="158"/>
    </row>
    <row r="225" spans="1:17" s="29" customFormat="1" ht="72.75" customHeight="1" x14ac:dyDescent="0.25">
      <c r="A225" s="25" t="s">
        <v>50</v>
      </c>
      <c r="B225" s="27">
        <v>84923</v>
      </c>
      <c r="C225" s="25" t="s">
        <v>19</v>
      </c>
      <c r="D225" s="26" t="s">
        <v>80</v>
      </c>
      <c r="E225" s="26" t="s">
        <v>79</v>
      </c>
      <c r="F225" s="25" t="s">
        <v>27</v>
      </c>
      <c r="G225" s="27">
        <v>16</v>
      </c>
      <c r="H225" s="76">
        <v>45627</v>
      </c>
      <c r="I225" s="27">
        <v>16</v>
      </c>
      <c r="J225" s="27">
        <v>16</v>
      </c>
      <c r="K225" s="28">
        <v>18900.59</v>
      </c>
      <c r="L225" s="28">
        <v>13487.16</v>
      </c>
      <c r="M225" s="28">
        <v>12298</v>
      </c>
      <c r="N225" s="52">
        <v>12298</v>
      </c>
      <c r="O225" s="52">
        <v>12298</v>
      </c>
      <c r="P225" s="52">
        <v>12298</v>
      </c>
      <c r="Q225" s="158"/>
    </row>
    <row r="226" spans="1:17" s="29" customFormat="1" ht="63.75" customHeight="1" x14ac:dyDescent="0.25">
      <c r="A226" s="12" t="s">
        <v>50</v>
      </c>
      <c r="B226" s="24">
        <v>84924</v>
      </c>
      <c r="C226" s="12" t="s">
        <v>13</v>
      </c>
      <c r="D226" s="18" t="s">
        <v>253</v>
      </c>
      <c r="E226" s="18" t="s">
        <v>134</v>
      </c>
      <c r="F226" s="12" t="s">
        <v>27</v>
      </c>
      <c r="G226" s="24">
        <f>G227</f>
        <v>11</v>
      </c>
      <c r="H226" s="132" t="s">
        <v>13</v>
      </c>
      <c r="I226" s="24">
        <f>I227</f>
        <v>15</v>
      </c>
      <c r="J226" s="24">
        <f>J227</f>
        <v>15</v>
      </c>
      <c r="K226" s="14">
        <f>K227+K228+K229+K230</f>
        <v>63257.66</v>
      </c>
      <c r="L226" s="14">
        <f>L227+L228+L229+L230</f>
        <v>109461.20000000001</v>
      </c>
      <c r="M226" s="14">
        <f>M227+M228+M229+M230</f>
        <v>80950.709999999992</v>
      </c>
      <c r="N226" s="52"/>
      <c r="O226" s="52"/>
      <c r="P226" s="52"/>
      <c r="Q226" s="158"/>
    </row>
    <row r="227" spans="1:17" s="29" customFormat="1" ht="60" customHeight="1" x14ac:dyDescent="0.25">
      <c r="A227" s="25" t="s">
        <v>50</v>
      </c>
      <c r="B227" s="27">
        <v>84924</v>
      </c>
      <c r="C227" s="25" t="s">
        <v>115</v>
      </c>
      <c r="D227" s="26" t="s">
        <v>132</v>
      </c>
      <c r="E227" s="26" t="s">
        <v>134</v>
      </c>
      <c r="F227" s="25" t="s">
        <v>27</v>
      </c>
      <c r="G227" s="27">
        <v>11</v>
      </c>
      <c r="H227" s="76">
        <v>45627</v>
      </c>
      <c r="I227" s="27">
        <v>15</v>
      </c>
      <c r="J227" s="27">
        <v>15</v>
      </c>
      <c r="K227" s="28">
        <v>59717.66</v>
      </c>
      <c r="L227" s="28">
        <v>102497.71</v>
      </c>
      <c r="M227" s="28">
        <v>73173.149999999994</v>
      </c>
      <c r="N227" s="52"/>
      <c r="O227" s="52"/>
      <c r="P227" s="52"/>
      <c r="Q227" s="158"/>
    </row>
    <row r="228" spans="1:17" s="29" customFormat="1" ht="81.75" customHeight="1" x14ac:dyDescent="0.25">
      <c r="A228" s="25" t="s">
        <v>50</v>
      </c>
      <c r="B228" s="27">
        <v>84924</v>
      </c>
      <c r="C228" s="25" t="s">
        <v>115</v>
      </c>
      <c r="D228" s="246" t="s">
        <v>300</v>
      </c>
      <c r="E228" s="26" t="s">
        <v>134</v>
      </c>
      <c r="F228" s="25" t="s">
        <v>27</v>
      </c>
      <c r="G228" s="27" t="s">
        <v>271</v>
      </c>
      <c r="H228" s="76">
        <v>45597</v>
      </c>
      <c r="I228" s="27" t="s">
        <v>271</v>
      </c>
      <c r="J228" s="27" t="s">
        <v>271</v>
      </c>
      <c r="K228" s="28">
        <v>40</v>
      </c>
      <c r="L228" s="28">
        <v>40</v>
      </c>
      <c r="M228" s="28">
        <v>40</v>
      </c>
      <c r="N228" s="52"/>
      <c r="O228" s="52"/>
      <c r="P228" s="52"/>
      <c r="Q228" s="158"/>
    </row>
    <row r="229" spans="1:17" s="29" customFormat="1" ht="168.75" customHeight="1" x14ac:dyDescent="0.25">
      <c r="A229" s="25" t="s">
        <v>50</v>
      </c>
      <c r="B229" s="27">
        <v>84924</v>
      </c>
      <c r="C229" s="25" t="s">
        <v>115</v>
      </c>
      <c r="D229" s="246" t="s">
        <v>303</v>
      </c>
      <c r="E229" s="26" t="s">
        <v>134</v>
      </c>
      <c r="F229" s="25" t="s">
        <v>27</v>
      </c>
      <c r="G229" s="27" t="s">
        <v>271</v>
      </c>
      <c r="H229" s="76">
        <v>45627</v>
      </c>
      <c r="I229" s="27" t="s">
        <v>271</v>
      </c>
      <c r="J229" s="27" t="s">
        <v>271</v>
      </c>
      <c r="K229" s="28">
        <v>500</v>
      </c>
      <c r="L229" s="28">
        <v>600</v>
      </c>
      <c r="M229" s="28">
        <f>600-248.37</f>
        <v>351.63</v>
      </c>
      <c r="N229" s="52"/>
      <c r="O229" s="52"/>
      <c r="P229" s="52"/>
      <c r="Q229" s="158"/>
    </row>
    <row r="230" spans="1:17" s="29" customFormat="1" ht="78.75" customHeight="1" x14ac:dyDescent="0.25">
      <c r="A230" s="25" t="s">
        <v>50</v>
      </c>
      <c r="B230" s="27">
        <v>84924</v>
      </c>
      <c r="C230" s="25" t="s">
        <v>115</v>
      </c>
      <c r="D230" s="26" t="s">
        <v>304</v>
      </c>
      <c r="E230" s="26" t="s">
        <v>134</v>
      </c>
      <c r="F230" s="25" t="s">
        <v>27</v>
      </c>
      <c r="G230" s="27" t="s">
        <v>271</v>
      </c>
      <c r="H230" s="76">
        <v>45627</v>
      </c>
      <c r="I230" s="27" t="s">
        <v>271</v>
      </c>
      <c r="J230" s="27" t="s">
        <v>271</v>
      </c>
      <c r="K230" s="28">
        <v>3000</v>
      </c>
      <c r="L230" s="28">
        <f>5500+823.49</f>
        <v>6323.49</v>
      </c>
      <c r="M230" s="28">
        <v>7385.93</v>
      </c>
      <c r="N230" s="52"/>
      <c r="O230" s="52"/>
      <c r="P230" s="52"/>
      <c r="Q230" s="158"/>
    </row>
    <row r="231" spans="1:17" s="29" customFormat="1" ht="91.5" customHeight="1" x14ac:dyDescent="0.25">
      <c r="A231" s="12" t="s">
        <v>50</v>
      </c>
      <c r="B231" s="24">
        <v>84914</v>
      </c>
      <c r="C231" s="12" t="s">
        <v>13</v>
      </c>
      <c r="D231" s="18" t="s">
        <v>254</v>
      </c>
      <c r="E231" s="18" t="s">
        <v>133</v>
      </c>
      <c r="F231" s="12" t="s">
        <v>27</v>
      </c>
      <c r="G231" s="24">
        <f>G232</f>
        <v>12</v>
      </c>
      <c r="H231" s="132" t="s">
        <v>13</v>
      </c>
      <c r="I231" s="24">
        <f>I232</f>
        <v>22</v>
      </c>
      <c r="J231" s="24">
        <f>J232</f>
        <v>32</v>
      </c>
      <c r="K231" s="14">
        <f>K232+K233</f>
        <v>4337.59</v>
      </c>
      <c r="L231" s="14">
        <f>L232+L233</f>
        <v>19094.990000000002</v>
      </c>
      <c r="M231" s="14">
        <f>M232+M233</f>
        <v>19094.990000000002</v>
      </c>
      <c r="N231" s="52"/>
      <c r="O231" s="52"/>
      <c r="P231" s="52"/>
      <c r="Q231" s="158"/>
    </row>
    <row r="232" spans="1:17" s="29" customFormat="1" ht="108.75" customHeight="1" x14ac:dyDescent="0.25">
      <c r="A232" s="25" t="s">
        <v>50</v>
      </c>
      <c r="B232" s="27">
        <v>84914</v>
      </c>
      <c r="C232" s="25" t="s">
        <v>115</v>
      </c>
      <c r="D232" s="26" t="s">
        <v>131</v>
      </c>
      <c r="E232" s="26" t="s">
        <v>133</v>
      </c>
      <c r="F232" s="25" t="s">
        <v>27</v>
      </c>
      <c r="G232" s="27">
        <v>12</v>
      </c>
      <c r="H232" s="76">
        <v>45628</v>
      </c>
      <c r="I232" s="27">
        <v>22</v>
      </c>
      <c r="J232" s="27">
        <v>32</v>
      </c>
      <c r="K232" s="28">
        <v>4097.59</v>
      </c>
      <c r="L232" s="28">
        <v>18654.990000000002</v>
      </c>
      <c r="M232" s="28">
        <v>18454.990000000002</v>
      </c>
      <c r="N232" s="52"/>
      <c r="O232" s="52"/>
      <c r="P232" s="52"/>
      <c r="Q232" s="158"/>
    </row>
    <row r="233" spans="1:17" s="29" customFormat="1" ht="108.75" customHeight="1" x14ac:dyDescent="0.25">
      <c r="A233" s="25" t="s">
        <v>50</v>
      </c>
      <c r="B233" s="27">
        <v>84914</v>
      </c>
      <c r="C233" s="25" t="s">
        <v>115</v>
      </c>
      <c r="D233" s="26" t="s">
        <v>305</v>
      </c>
      <c r="E233" s="26" t="s">
        <v>133</v>
      </c>
      <c r="F233" s="25" t="s">
        <v>27</v>
      </c>
      <c r="G233" s="27" t="s">
        <v>271</v>
      </c>
      <c r="H233" s="76">
        <v>45628</v>
      </c>
      <c r="I233" s="27" t="s">
        <v>271</v>
      </c>
      <c r="J233" s="27" t="s">
        <v>271</v>
      </c>
      <c r="K233" s="28">
        <v>240</v>
      </c>
      <c r="L233" s="28">
        <v>440</v>
      </c>
      <c r="M233" s="28">
        <v>640</v>
      </c>
      <c r="N233" s="52"/>
      <c r="O233" s="52"/>
      <c r="P233" s="52"/>
      <c r="Q233" s="158"/>
    </row>
    <row r="234" spans="1:17" s="29" customFormat="1" ht="90" customHeight="1" x14ac:dyDescent="0.25">
      <c r="A234" s="12" t="s">
        <v>50</v>
      </c>
      <c r="B234" s="24">
        <v>84912</v>
      </c>
      <c r="C234" s="12" t="s">
        <v>13</v>
      </c>
      <c r="D234" s="18" t="s">
        <v>256</v>
      </c>
      <c r="E234" s="18" t="s">
        <v>257</v>
      </c>
      <c r="F234" s="12" t="s">
        <v>81</v>
      </c>
      <c r="G234" s="14">
        <f>G235</f>
        <v>7860.91</v>
      </c>
      <c r="H234" s="132" t="s">
        <v>13</v>
      </c>
      <c r="I234" s="14">
        <f>G234</f>
        <v>7860.91</v>
      </c>
      <c r="J234" s="14">
        <f>G234</f>
        <v>7860.91</v>
      </c>
      <c r="K234" s="14">
        <f>K235</f>
        <v>867033.97</v>
      </c>
      <c r="L234" s="14">
        <f>L235</f>
        <v>900754.98</v>
      </c>
      <c r="M234" s="14">
        <f>M235</f>
        <v>901651.07</v>
      </c>
      <c r="N234" s="52"/>
      <c r="O234" s="52"/>
      <c r="P234" s="52"/>
      <c r="Q234" s="158"/>
    </row>
    <row r="235" spans="1:17" s="29" customFormat="1" ht="66.75" customHeight="1" x14ac:dyDescent="0.25">
      <c r="A235" s="25" t="s">
        <v>50</v>
      </c>
      <c r="B235" s="27">
        <v>84912</v>
      </c>
      <c r="C235" s="25" t="s">
        <v>73</v>
      </c>
      <c r="D235" s="26" t="s">
        <v>82</v>
      </c>
      <c r="E235" s="26" t="s">
        <v>257</v>
      </c>
      <c r="F235" s="25" t="s">
        <v>81</v>
      </c>
      <c r="G235" s="28">
        <v>7860.91</v>
      </c>
      <c r="H235" s="76">
        <v>45627</v>
      </c>
      <c r="I235" s="28">
        <v>7860.91</v>
      </c>
      <c r="J235" s="28">
        <v>7860.91</v>
      </c>
      <c r="K235" s="28">
        <v>867033.97</v>
      </c>
      <c r="L235" s="28">
        <v>900754.98</v>
      </c>
      <c r="M235" s="28">
        <v>901651.07</v>
      </c>
      <c r="N235" s="52">
        <v>754408.67</v>
      </c>
      <c r="O235" s="52">
        <v>819229.4</v>
      </c>
      <c r="P235" s="52">
        <v>855566.7</v>
      </c>
      <c r="Q235" s="158"/>
    </row>
    <row r="236" spans="1:17" s="29" customFormat="1" ht="76.5" customHeight="1" x14ac:dyDescent="0.25">
      <c r="A236" s="12" t="s">
        <v>50</v>
      </c>
      <c r="B236" s="24">
        <v>84922</v>
      </c>
      <c r="C236" s="12" t="s">
        <v>13</v>
      </c>
      <c r="D236" s="18" t="s">
        <v>83</v>
      </c>
      <c r="E236" s="12" t="s">
        <v>74</v>
      </c>
      <c r="F236" s="12" t="s">
        <v>27</v>
      </c>
      <c r="G236" s="31">
        <f>G237</f>
        <v>13</v>
      </c>
      <c r="H236" s="132" t="s">
        <v>13</v>
      </c>
      <c r="I236" s="23">
        <f>I237</f>
        <v>15</v>
      </c>
      <c r="J236" s="23">
        <f>J237</f>
        <v>14</v>
      </c>
      <c r="K236" s="14">
        <f>K237</f>
        <v>144066.1</v>
      </c>
      <c r="L236" s="14">
        <f>L237</f>
        <v>100000</v>
      </c>
      <c r="M236" s="14">
        <f>M237</f>
        <v>100000</v>
      </c>
      <c r="N236" s="52"/>
      <c r="O236" s="52"/>
      <c r="P236" s="52"/>
      <c r="Q236" s="158"/>
    </row>
    <row r="237" spans="1:17" s="29" customFormat="1" ht="72.75" customHeight="1" x14ac:dyDescent="0.25">
      <c r="A237" s="25" t="s">
        <v>50</v>
      </c>
      <c r="B237" s="27">
        <v>84922</v>
      </c>
      <c r="C237" s="25" t="s">
        <v>73</v>
      </c>
      <c r="D237" s="26" t="s">
        <v>148</v>
      </c>
      <c r="E237" s="25" t="s">
        <v>74</v>
      </c>
      <c r="F237" s="25" t="s">
        <v>27</v>
      </c>
      <c r="G237" s="113">
        <v>13</v>
      </c>
      <c r="H237" s="76">
        <v>45627</v>
      </c>
      <c r="I237" s="36">
        <v>15</v>
      </c>
      <c r="J237" s="36">
        <v>14</v>
      </c>
      <c r="K237" s="28">
        <v>144066.1</v>
      </c>
      <c r="L237" s="28">
        <v>100000</v>
      </c>
      <c r="M237" s="28">
        <v>100000</v>
      </c>
      <c r="N237" s="52">
        <v>24830</v>
      </c>
      <c r="O237" s="52">
        <v>0</v>
      </c>
      <c r="P237" s="52">
        <v>0</v>
      </c>
      <c r="Q237" s="158"/>
    </row>
    <row r="238" spans="1:17" s="29" customFormat="1" ht="72.75" customHeight="1" x14ac:dyDescent="0.25">
      <c r="A238" s="12" t="s">
        <v>50</v>
      </c>
      <c r="B238" s="24">
        <v>84913</v>
      </c>
      <c r="C238" s="12" t="s">
        <v>13</v>
      </c>
      <c r="D238" s="18" t="s">
        <v>146</v>
      </c>
      <c r="E238" s="12" t="s">
        <v>147</v>
      </c>
      <c r="F238" s="12" t="s">
        <v>27</v>
      </c>
      <c r="G238" s="31">
        <f>G239</f>
        <v>664</v>
      </c>
      <c r="H238" s="132" t="s">
        <v>13</v>
      </c>
      <c r="I238" s="23">
        <f>I239</f>
        <v>664</v>
      </c>
      <c r="J238" s="23">
        <f>J239</f>
        <v>664</v>
      </c>
      <c r="K238" s="14">
        <f>K239</f>
        <v>5758.27</v>
      </c>
      <c r="L238" s="14">
        <f>L239</f>
        <v>5977.77</v>
      </c>
      <c r="M238" s="14">
        <f>M239</f>
        <v>5452.77</v>
      </c>
      <c r="N238" s="52"/>
      <c r="O238" s="52"/>
      <c r="P238" s="52"/>
      <c r="Q238" s="158"/>
    </row>
    <row r="239" spans="1:17" s="29" customFormat="1" ht="72.75" customHeight="1" x14ac:dyDescent="0.25">
      <c r="A239" s="25" t="s">
        <v>50</v>
      </c>
      <c r="B239" s="27">
        <v>84913</v>
      </c>
      <c r="C239" s="25" t="s">
        <v>73</v>
      </c>
      <c r="D239" s="26" t="s">
        <v>149</v>
      </c>
      <c r="E239" s="25" t="s">
        <v>147</v>
      </c>
      <c r="F239" s="25" t="s">
        <v>27</v>
      </c>
      <c r="G239" s="113">
        <v>664</v>
      </c>
      <c r="H239" s="76">
        <v>45627</v>
      </c>
      <c r="I239" s="36">
        <v>664</v>
      </c>
      <c r="J239" s="36">
        <v>664</v>
      </c>
      <c r="K239" s="28">
        <v>5758.27</v>
      </c>
      <c r="L239" s="28">
        <v>5977.77</v>
      </c>
      <c r="M239" s="28">
        <v>5452.77</v>
      </c>
      <c r="N239" s="52"/>
      <c r="O239" s="52"/>
      <c r="P239" s="52"/>
      <c r="Q239" s="158"/>
    </row>
    <row r="240" spans="1:17" s="29" customFormat="1" ht="69" customHeight="1" x14ac:dyDescent="0.25">
      <c r="A240" s="7" t="s">
        <v>84</v>
      </c>
      <c r="B240" s="7" t="s">
        <v>13</v>
      </c>
      <c r="C240" s="7" t="s">
        <v>13</v>
      </c>
      <c r="D240" s="15" t="s">
        <v>85</v>
      </c>
      <c r="E240" s="15" t="s">
        <v>86</v>
      </c>
      <c r="F240" s="7" t="s">
        <v>87</v>
      </c>
      <c r="G240" s="39">
        <f>G241+G243</f>
        <v>36723.299999999996</v>
      </c>
      <c r="H240" s="131" t="s">
        <v>13</v>
      </c>
      <c r="I240" s="39">
        <f>I241+I243</f>
        <v>36723.299999999996</v>
      </c>
      <c r="J240" s="39">
        <f>J241+J243</f>
        <v>36723.299999999996</v>
      </c>
      <c r="K240" s="16">
        <f>K241+K243+K245+K247+K249</f>
        <v>809583.98</v>
      </c>
      <c r="L240" s="16">
        <f>L241+L243+L245+L247+L249+L251+L255+L257</f>
        <v>805731.99000000011</v>
      </c>
      <c r="M240" s="16">
        <f>M241+M243+M245+M247+M249+M251+M255+M257</f>
        <v>820520.99</v>
      </c>
      <c r="N240" s="52"/>
      <c r="O240" s="52"/>
      <c r="P240" s="52"/>
      <c r="Q240" s="158"/>
    </row>
    <row r="241" spans="1:18" s="29" customFormat="1" ht="79.5" customHeight="1" x14ac:dyDescent="0.25">
      <c r="A241" s="12" t="s">
        <v>84</v>
      </c>
      <c r="B241" s="12" t="s">
        <v>88</v>
      </c>
      <c r="C241" s="12" t="s">
        <v>13</v>
      </c>
      <c r="D241" s="18" t="s">
        <v>89</v>
      </c>
      <c r="E241" s="18" t="s">
        <v>86</v>
      </c>
      <c r="F241" s="12" t="s">
        <v>87</v>
      </c>
      <c r="G241" s="40">
        <f>G242</f>
        <v>2795.6</v>
      </c>
      <c r="H241" s="132" t="s">
        <v>13</v>
      </c>
      <c r="I241" s="40">
        <f>I242</f>
        <v>2795.6</v>
      </c>
      <c r="J241" s="22">
        <f>J242</f>
        <v>2795.6</v>
      </c>
      <c r="K241" s="14">
        <f>K242</f>
        <v>523767.14</v>
      </c>
      <c r="L241" s="14">
        <f>L242</f>
        <v>549493.15</v>
      </c>
      <c r="M241" s="14">
        <f>M242</f>
        <v>549493.15</v>
      </c>
      <c r="N241" s="52">
        <v>836100.06</v>
      </c>
      <c r="O241" s="52">
        <v>816500.06</v>
      </c>
      <c r="P241" s="52">
        <v>815300.06</v>
      </c>
      <c r="Q241" s="158"/>
    </row>
    <row r="242" spans="1:18" s="29" customFormat="1" ht="90.75" customHeight="1" x14ac:dyDescent="0.25">
      <c r="A242" s="25" t="s">
        <v>84</v>
      </c>
      <c r="B242" s="25" t="s">
        <v>88</v>
      </c>
      <c r="C242" s="25" t="s">
        <v>76</v>
      </c>
      <c r="D242" s="26" t="s">
        <v>90</v>
      </c>
      <c r="E242" s="26" t="s">
        <v>86</v>
      </c>
      <c r="F242" s="25" t="s">
        <v>87</v>
      </c>
      <c r="G242" s="27">
        <v>2795.6</v>
      </c>
      <c r="H242" s="76">
        <v>45627</v>
      </c>
      <c r="I242" s="38">
        <v>2795.6</v>
      </c>
      <c r="J242" s="38">
        <v>2795.6</v>
      </c>
      <c r="K242" s="28">
        <v>523767.14</v>
      </c>
      <c r="L242" s="28">
        <v>549493.15</v>
      </c>
      <c r="M242" s="28">
        <v>549493.15</v>
      </c>
      <c r="N242" s="52">
        <v>571493.14</v>
      </c>
      <c r="O242" s="52">
        <v>549493.14</v>
      </c>
      <c r="P242" s="52">
        <v>549493.14</v>
      </c>
      <c r="Q242" s="158"/>
    </row>
    <row r="243" spans="1:18" s="29" customFormat="1" ht="97.5" customHeight="1" x14ac:dyDescent="0.25">
      <c r="A243" s="12" t="s">
        <v>84</v>
      </c>
      <c r="B243" s="12" t="s">
        <v>91</v>
      </c>
      <c r="C243" s="12" t="s">
        <v>13</v>
      </c>
      <c r="D243" s="18" t="s">
        <v>92</v>
      </c>
      <c r="E243" s="18" t="s">
        <v>86</v>
      </c>
      <c r="F243" s="12" t="s">
        <v>87</v>
      </c>
      <c r="G243" s="22">
        <f>G244</f>
        <v>33927.699999999997</v>
      </c>
      <c r="H243" s="132" t="s">
        <v>13</v>
      </c>
      <c r="I243" s="22">
        <f>I244</f>
        <v>33927.699999999997</v>
      </c>
      <c r="J243" s="22">
        <f>J244</f>
        <v>33927.699999999997</v>
      </c>
      <c r="K243" s="14">
        <f>K244</f>
        <v>3560</v>
      </c>
      <c r="L243" s="14">
        <f>L244</f>
        <v>3560</v>
      </c>
      <c r="M243" s="14">
        <f>M244</f>
        <v>3560</v>
      </c>
      <c r="N243" s="52"/>
      <c r="O243" s="52"/>
      <c r="P243" s="52"/>
      <c r="Q243" s="158"/>
    </row>
    <row r="244" spans="1:18" s="29" customFormat="1" ht="99.75" customHeight="1" x14ac:dyDescent="0.25">
      <c r="A244" s="25" t="s">
        <v>84</v>
      </c>
      <c r="B244" s="25" t="s">
        <v>91</v>
      </c>
      <c r="C244" s="25" t="s">
        <v>76</v>
      </c>
      <c r="D244" s="26" t="s">
        <v>93</v>
      </c>
      <c r="E244" s="26" t="s">
        <v>86</v>
      </c>
      <c r="F244" s="25" t="s">
        <v>87</v>
      </c>
      <c r="G244" s="117">
        <v>33927.699999999997</v>
      </c>
      <c r="H244" s="76">
        <v>45627</v>
      </c>
      <c r="I244" s="38">
        <v>33927.699999999997</v>
      </c>
      <c r="J244" s="38">
        <v>33927.699999999997</v>
      </c>
      <c r="K244" s="28">
        <v>3560</v>
      </c>
      <c r="L244" s="28">
        <v>3560</v>
      </c>
      <c r="M244" s="28">
        <v>3560</v>
      </c>
      <c r="N244" s="52">
        <v>3560</v>
      </c>
      <c r="O244" s="52">
        <v>3560</v>
      </c>
      <c r="P244" s="52">
        <v>3560</v>
      </c>
    </row>
    <row r="245" spans="1:18" s="29" customFormat="1" ht="74.25" customHeight="1" x14ac:dyDescent="0.25">
      <c r="A245" s="12" t="s">
        <v>84</v>
      </c>
      <c r="B245" s="12" t="s">
        <v>94</v>
      </c>
      <c r="C245" s="12" t="s">
        <v>13</v>
      </c>
      <c r="D245" s="18" t="s">
        <v>95</v>
      </c>
      <c r="E245" s="18" t="s">
        <v>96</v>
      </c>
      <c r="F245" s="12" t="s">
        <v>27</v>
      </c>
      <c r="G245" s="12">
        <v>1</v>
      </c>
      <c r="H245" s="132" t="s">
        <v>13</v>
      </c>
      <c r="I245" s="41">
        <f>G245</f>
        <v>1</v>
      </c>
      <c r="J245" s="41">
        <f>G245</f>
        <v>1</v>
      </c>
      <c r="K245" s="14">
        <f>K246</f>
        <v>12045.35</v>
      </c>
      <c r="L245" s="14">
        <f>L246</f>
        <v>11583.05</v>
      </c>
      <c r="M245" s="14">
        <f>M246</f>
        <v>11814.2</v>
      </c>
      <c r="N245" s="52"/>
      <c r="O245" s="52"/>
      <c r="P245" s="52"/>
      <c r="Q245" s="158"/>
    </row>
    <row r="246" spans="1:18" s="29" customFormat="1" ht="74.25" customHeight="1" x14ac:dyDescent="0.25">
      <c r="A246" s="25" t="s">
        <v>84</v>
      </c>
      <c r="B246" s="25" t="s">
        <v>94</v>
      </c>
      <c r="C246" s="25" t="s">
        <v>76</v>
      </c>
      <c r="D246" s="26" t="s">
        <v>97</v>
      </c>
      <c r="E246" s="26" t="s">
        <v>96</v>
      </c>
      <c r="F246" s="25" t="s">
        <v>27</v>
      </c>
      <c r="G246" s="25">
        <v>1</v>
      </c>
      <c r="H246" s="76">
        <v>45627</v>
      </c>
      <c r="I246" s="36">
        <f>G246</f>
        <v>1</v>
      </c>
      <c r="J246" s="36">
        <f>G246</f>
        <v>1</v>
      </c>
      <c r="K246" s="28">
        <v>12045.35</v>
      </c>
      <c r="L246" s="28">
        <v>11583.05</v>
      </c>
      <c r="M246" s="28">
        <v>11814.2</v>
      </c>
      <c r="N246" s="52">
        <v>10885.28</v>
      </c>
      <c r="O246" s="52">
        <v>13285.28</v>
      </c>
      <c r="P246" s="52">
        <v>12085.28</v>
      </c>
      <c r="Q246" s="158"/>
    </row>
    <row r="247" spans="1:18" s="29" customFormat="1" ht="65.25" customHeight="1" x14ac:dyDescent="0.25">
      <c r="A247" s="12" t="s">
        <v>84</v>
      </c>
      <c r="B247" s="12" t="s">
        <v>98</v>
      </c>
      <c r="C247" s="12" t="s">
        <v>13</v>
      </c>
      <c r="D247" s="18" t="s">
        <v>99</v>
      </c>
      <c r="E247" s="18" t="s">
        <v>100</v>
      </c>
      <c r="F247" s="12" t="s">
        <v>101</v>
      </c>
      <c r="G247" s="12" t="str">
        <f>G248</f>
        <v>31800</v>
      </c>
      <c r="H247" s="132" t="s">
        <v>13</v>
      </c>
      <c r="I247" s="23" t="str">
        <f>G247</f>
        <v>31800</v>
      </c>
      <c r="J247" s="23" t="str">
        <f>G247</f>
        <v>31800</v>
      </c>
      <c r="K247" s="14">
        <f>K248</f>
        <v>135575.85</v>
      </c>
      <c r="L247" s="14">
        <f>L248</f>
        <v>106460.15</v>
      </c>
      <c r="M247" s="14">
        <f>M248</f>
        <v>121018</v>
      </c>
      <c r="N247" s="52"/>
      <c r="O247" s="52"/>
      <c r="P247" s="52"/>
      <c r="Q247" s="158"/>
    </row>
    <row r="248" spans="1:18" s="29" customFormat="1" ht="110.25" customHeight="1" x14ac:dyDescent="0.25">
      <c r="A248" s="25" t="s">
        <v>84</v>
      </c>
      <c r="B248" s="25" t="s">
        <v>98</v>
      </c>
      <c r="C248" s="25" t="s">
        <v>102</v>
      </c>
      <c r="D248" s="26" t="s">
        <v>103</v>
      </c>
      <c r="E248" s="26" t="s">
        <v>100</v>
      </c>
      <c r="F248" s="25" t="s">
        <v>101</v>
      </c>
      <c r="G248" s="34" t="s">
        <v>349</v>
      </c>
      <c r="H248" s="76">
        <v>45628</v>
      </c>
      <c r="I248" s="36" t="str">
        <f>G248</f>
        <v>31800</v>
      </c>
      <c r="J248" s="36" t="str">
        <f>G248</f>
        <v>31800</v>
      </c>
      <c r="K248" s="28">
        <v>135575.85</v>
      </c>
      <c r="L248" s="28">
        <v>106460.15</v>
      </c>
      <c r="M248" s="28">
        <v>121018</v>
      </c>
      <c r="N248" s="52">
        <v>115526</v>
      </c>
      <c r="O248" s="52">
        <v>115526</v>
      </c>
      <c r="P248" s="52">
        <v>115526</v>
      </c>
      <c r="Q248" s="158"/>
      <c r="R248" s="29" t="s">
        <v>348</v>
      </c>
    </row>
    <row r="249" spans="1:18" s="29" customFormat="1" ht="164.25" customHeight="1" x14ac:dyDescent="0.25">
      <c r="A249" s="12" t="s">
        <v>84</v>
      </c>
      <c r="B249" s="12" t="s">
        <v>104</v>
      </c>
      <c r="C249" s="12" t="s">
        <v>13</v>
      </c>
      <c r="D249" s="18" t="s">
        <v>105</v>
      </c>
      <c r="E249" s="18" t="s">
        <v>106</v>
      </c>
      <c r="F249" s="12" t="s">
        <v>27</v>
      </c>
      <c r="G249" s="24">
        <v>16</v>
      </c>
      <c r="H249" s="132" t="s">
        <v>13</v>
      </c>
      <c r="I249" s="23">
        <v>16</v>
      </c>
      <c r="J249" s="23">
        <v>16</v>
      </c>
      <c r="K249" s="14">
        <f>K250</f>
        <v>134635.64000000001</v>
      </c>
      <c r="L249" s="14">
        <f>L250</f>
        <v>134635.64000000001</v>
      </c>
      <c r="M249" s="14">
        <f>M250</f>
        <v>134635.64000000001</v>
      </c>
      <c r="N249" s="52"/>
      <c r="O249" s="52"/>
      <c r="P249" s="52"/>
      <c r="Q249" s="158"/>
    </row>
    <row r="250" spans="1:18" s="29" customFormat="1" ht="133.5" customHeight="1" x14ac:dyDescent="0.25">
      <c r="A250" s="25" t="s">
        <v>84</v>
      </c>
      <c r="B250" s="25" t="s">
        <v>104</v>
      </c>
      <c r="C250" s="25" t="s">
        <v>102</v>
      </c>
      <c r="D250" s="26" t="s">
        <v>107</v>
      </c>
      <c r="E250" s="26" t="s">
        <v>108</v>
      </c>
      <c r="F250" s="25" t="s">
        <v>27</v>
      </c>
      <c r="G250" s="27">
        <v>16</v>
      </c>
      <c r="H250" s="76">
        <v>45627</v>
      </c>
      <c r="I250" s="36">
        <v>16</v>
      </c>
      <c r="J250" s="36">
        <v>16</v>
      </c>
      <c r="K250" s="28">
        <v>134635.64000000001</v>
      </c>
      <c r="L250" s="28">
        <v>134635.64000000001</v>
      </c>
      <c r="M250" s="28">
        <v>134635.64000000001</v>
      </c>
      <c r="N250" s="52">
        <v>134635.64000000001</v>
      </c>
      <c r="O250" s="52">
        <v>134635.64000000001</v>
      </c>
      <c r="P250" s="52">
        <v>134635.64000000001</v>
      </c>
      <c r="Q250" s="158"/>
    </row>
    <row r="251" spans="1:18" s="29" customFormat="1" ht="21.75" customHeight="1" x14ac:dyDescent="0.25">
      <c r="A251" s="42"/>
      <c r="B251" s="43"/>
      <c r="C251" s="42"/>
      <c r="D251" s="43"/>
      <c r="E251" s="42"/>
      <c r="F251" s="42"/>
      <c r="G251" s="42"/>
      <c r="H251" s="137"/>
      <c r="I251" s="44"/>
      <c r="J251" s="44"/>
      <c r="K251" s="45"/>
      <c r="L251" s="45"/>
      <c r="M251" s="45"/>
      <c r="N251" s="52"/>
      <c r="O251" s="52"/>
      <c r="P251" s="52"/>
      <c r="Q251" s="158"/>
    </row>
    <row r="252" spans="1:18" s="29" customFormat="1" ht="45" customHeight="1" x14ac:dyDescent="0.25">
      <c r="A252" s="202" t="s">
        <v>109</v>
      </c>
      <c r="B252" s="202"/>
      <c r="C252" s="202"/>
      <c r="D252" s="202"/>
      <c r="E252" s="202"/>
      <c r="F252" s="202"/>
      <c r="G252" s="202"/>
      <c r="H252" s="202"/>
      <c r="I252" s="44"/>
      <c r="J252" s="44"/>
      <c r="K252" s="44"/>
      <c r="L252" s="44"/>
      <c r="M252" s="44"/>
      <c r="N252" s="53"/>
      <c r="O252" s="54"/>
      <c r="P252" s="54"/>
      <c r="Q252" s="158"/>
    </row>
    <row r="253" spans="1:18" s="29" customFormat="1" ht="21.75" customHeight="1" x14ac:dyDescent="0.25">
      <c r="A253" s="77"/>
      <c r="B253" s="77"/>
      <c r="C253" s="77"/>
      <c r="D253" s="77"/>
      <c r="E253" s="77"/>
      <c r="F253" s="77"/>
      <c r="G253" s="77"/>
      <c r="H253" s="77"/>
      <c r="I253" s="44"/>
      <c r="J253" s="44"/>
      <c r="K253" s="44"/>
      <c r="L253" s="44"/>
      <c r="M253" s="44"/>
      <c r="N253" s="53"/>
      <c r="O253" s="54"/>
      <c r="P253" s="54"/>
      <c r="Q253" s="158"/>
    </row>
    <row r="254" spans="1:18" s="29" customFormat="1" ht="72.75" customHeight="1" x14ac:dyDescent="0.25">
      <c r="A254" s="202" t="s">
        <v>110</v>
      </c>
      <c r="B254" s="202"/>
      <c r="C254" s="202"/>
      <c r="D254" s="202"/>
      <c r="E254" s="202"/>
      <c r="F254" s="202"/>
      <c r="G254" s="202"/>
      <c r="H254" s="202"/>
      <c r="I254" s="44"/>
      <c r="J254" s="44"/>
      <c r="K254" s="44"/>
      <c r="L254" s="44"/>
      <c r="M254" s="44"/>
      <c r="N254" s="53"/>
      <c r="O254" s="54"/>
      <c r="P254" s="54"/>
      <c r="Q254" s="158"/>
    </row>
    <row r="255" spans="1:18" s="29" customFormat="1" ht="9.75" customHeight="1" x14ac:dyDescent="0.25">
      <c r="A255" s="78"/>
      <c r="B255" s="79"/>
      <c r="C255" s="78"/>
      <c r="D255" s="79"/>
      <c r="E255" s="77"/>
      <c r="F255" s="78"/>
      <c r="G255" s="78"/>
      <c r="H255" s="138"/>
      <c r="I255" s="44"/>
      <c r="J255" s="44"/>
      <c r="K255" s="45"/>
      <c r="L255" s="45"/>
      <c r="M255" s="45"/>
      <c r="N255" s="53"/>
      <c r="O255" s="54"/>
      <c r="P255" s="54"/>
      <c r="Q255" s="158"/>
    </row>
    <row r="256" spans="1:18" s="29" customFormat="1" x14ac:dyDescent="0.25">
      <c r="A256" s="202" t="s">
        <v>111</v>
      </c>
      <c r="B256" s="202"/>
      <c r="C256" s="202"/>
      <c r="D256" s="202"/>
      <c r="E256" s="202"/>
      <c r="F256" s="202"/>
      <c r="G256" s="202"/>
      <c r="H256" s="202"/>
      <c r="I256" s="44"/>
      <c r="J256" s="44"/>
      <c r="K256" s="44"/>
      <c r="L256" s="44"/>
      <c r="M256" s="44"/>
      <c r="N256" s="53"/>
      <c r="O256" s="54"/>
      <c r="P256" s="54"/>
      <c r="Q256" s="158"/>
    </row>
    <row r="257" spans="1:13" ht="48" customHeight="1" x14ac:dyDescent="0.25">
      <c r="A257" s="43" t="s">
        <v>301</v>
      </c>
      <c r="B257" s="201" t="s">
        <v>302</v>
      </c>
      <c r="C257" s="201"/>
      <c r="D257" s="201"/>
      <c r="E257" s="201"/>
      <c r="F257" s="201"/>
      <c r="G257" s="201"/>
      <c r="H257" s="201"/>
      <c r="I257" s="44"/>
      <c r="J257" s="44"/>
      <c r="K257" s="45"/>
      <c r="L257" s="45"/>
      <c r="M257" s="45"/>
    </row>
    <row r="258" spans="1:13" x14ac:dyDescent="0.25">
      <c r="A258" s="46"/>
      <c r="B258" s="47"/>
      <c r="C258" s="46"/>
      <c r="D258" s="48"/>
      <c r="E258" s="47"/>
      <c r="F258" s="46"/>
      <c r="G258" s="46"/>
      <c r="H258" s="139"/>
      <c r="I258" s="49"/>
      <c r="J258" s="49"/>
      <c r="K258" s="49"/>
      <c r="L258" s="49"/>
      <c r="M258" s="49"/>
    </row>
  </sheetData>
  <autoFilter ref="A1:Q250" xr:uid="{00000000-0009-0000-0000-000000000000}"/>
  <mergeCells count="114">
    <mergeCell ref="J162:J163"/>
    <mergeCell ref="A162:A163"/>
    <mergeCell ref="B162:B163"/>
    <mergeCell ref="C162:C163"/>
    <mergeCell ref="E162:E163"/>
    <mergeCell ref="F162:F163"/>
    <mergeCell ref="A158:A159"/>
    <mergeCell ref="B158:B159"/>
    <mergeCell ref="C158:C159"/>
    <mergeCell ref="E158:E159"/>
    <mergeCell ref="F158:F159"/>
    <mergeCell ref="G158:G159"/>
    <mergeCell ref="G162:G163"/>
    <mergeCell ref="H162:H163"/>
    <mergeCell ref="I162:I163"/>
    <mergeCell ref="A160:A161"/>
    <mergeCell ref="B160:B161"/>
    <mergeCell ref="C160:C161"/>
    <mergeCell ref="E160:E161"/>
    <mergeCell ref="F160:F161"/>
    <mergeCell ref="G160:G161"/>
    <mergeCell ref="H160:H161"/>
    <mergeCell ref="I160:I161"/>
    <mergeCell ref="J160:J161"/>
    <mergeCell ref="A156:A157"/>
    <mergeCell ref="B156:B157"/>
    <mergeCell ref="C156:C157"/>
    <mergeCell ref="A149:A150"/>
    <mergeCell ref="E149:E150"/>
    <mergeCell ref="F149:F150"/>
    <mergeCell ref="G149:G150"/>
    <mergeCell ref="H149:H150"/>
    <mergeCell ref="I149:I150"/>
    <mergeCell ref="F156:F157"/>
    <mergeCell ref="G156:G157"/>
    <mergeCell ref="A26:A27"/>
    <mergeCell ref="B26:B27"/>
    <mergeCell ref="C26:C27"/>
    <mergeCell ref="D26:D27"/>
    <mergeCell ref="A13:A14"/>
    <mergeCell ref="B13:B14"/>
    <mergeCell ref="D24:D25"/>
    <mergeCell ref="D56:D57"/>
    <mergeCell ref="A56:A57"/>
    <mergeCell ref="B56:B57"/>
    <mergeCell ref="C56:C57"/>
    <mergeCell ref="C13:C14"/>
    <mergeCell ref="A48:A49"/>
    <mergeCell ref="B48:B49"/>
    <mergeCell ref="D48:D49"/>
    <mergeCell ref="A45:A46"/>
    <mergeCell ref="B45:B46"/>
    <mergeCell ref="C45:C46"/>
    <mergeCell ref="J146:J148"/>
    <mergeCell ref="H158:H159"/>
    <mergeCell ref="I158:I159"/>
    <mergeCell ref="E146:E148"/>
    <mergeCell ref="H156:H157"/>
    <mergeCell ref="I156:I157"/>
    <mergeCell ref="J156:J157"/>
    <mergeCell ref="E156:E157"/>
    <mergeCell ref="D13:D14"/>
    <mergeCell ref="J149:J150"/>
    <mergeCell ref="J158:J159"/>
    <mergeCell ref="D45:D46"/>
    <mergeCell ref="A146:A148"/>
    <mergeCell ref="B146:B148"/>
    <mergeCell ref="C146:C148"/>
    <mergeCell ref="F146:F148"/>
    <mergeCell ref="D61:D63"/>
    <mergeCell ref="C61:C63"/>
    <mergeCell ref="G146:G148"/>
    <mergeCell ref="H146:H148"/>
    <mergeCell ref="I146:I148"/>
    <mergeCell ref="Q76:R76"/>
    <mergeCell ref="Q69:R69"/>
    <mergeCell ref="Q217:Q219"/>
    <mergeCell ref="B257:H257"/>
    <mergeCell ref="A254:H254"/>
    <mergeCell ref="A256:H256"/>
    <mergeCell ref="C24:C25"/>
    <mergeCell ref="A61:A63"/>
    <mergeCell ref="B149:B150"/>
    <mergeCell ref="C149:C150"/>
    <mergeCell ref="A252:H252"/>
    <mergeCell ref="B61:B63"/>
    <mergeCell ref="L56:L57"/>
    <mergeCell ref="M56:M57"/>
    <mergeCell ref="K61:K63"/>
    <mergeCell ref="E24:E25"/>
    <mergeCell ref="F24:F25"/>
    <mergeCell ref="H24:H25"/>
    <mergeCell ref="G24:G25"/>
    <mergeCell ref="J24:J25"/>
    <mergeCell ref="I24:I25"/>
    <mergeCell ref="M61:M63"/>
    <mergeCell ref="L61:L63"/>
    <mergeCell ref="K56:K57"/>
    <mergeCell ref="B2:M2"/>
    <mergeCell ref="A4:A7"/>
    <mergeCell ref="B4:B7"/>
    <mergeCell ref="C4:C7"/>
    <mergeCell ref="D4:D7"/>
    <mergeCell ref="E4:J4"/>
    <mergeCell ref="K4:M4"/>
    <mergeCell ref="E5:E7"/>
    <mergeCell ref="F5:F7"/>
    <mergeCell ref="G5:J5"/>
    <mergeCell ref="K5:K7"/>
    <mergeCell ref="L5:L7"/>
    <mergeCell ref="M5:M7"/>
    <mergeCell ref="G6:H6"/>
    <mergeCell ref="J6:J7"/>
    <mergeCell ref="I6:I7"/>
  </mergeCells>
  <pageMargins left="0.25" right="0.25" top="0.17" bottom="0.17" header="0.17" footer="0.18"/>
  <pageSetup paperSize="9" scale="43" fitToHeight="0" orientation="landscape" r:id="rId1"/>
  <colBreaks count="1" manualBreakCount="1">
    <brk id="13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8"/>
  <sheetViews>
    <sheetView workbookViewId="0">
      <selection sqref="A1:A28"/>
    </sheetView>
  </sheetViews>
  <sheetFormatPr defaultRowHeight="15" x14ac:dyDescent="0.25"/>
  <sheetData>
    <row r="1" spans="1:1" x14ac:dyDescent="0.25">
      <c r="A1" s="146">
        <v>1</v>
      </c>
    </row>
    <row r="2" spans="1:1" x14ac:dyDescent="0.25">
      <c r="A2" s="146">
        <v>1</v>
      </c>
    </row>
    <row r="3" spans="1:1" x14ac:dyDescent="0.25">
      <c r="A3" s="146">
        <v>1</v>
      </c>
    </row>
    <row r="4" spans="1:1" x14ac:dyDescent="0.25">
      <c r="A4" s="146">
        <v>2</v>
      </c>
    </row>
    <row r="5" spans="1:1" x14ac:dyDescent="0.25">
      <c r="A5" s="146">
        <v>1</v>
      </c>
    </row>
    <row r="6" spans="1:1" x14ac:dyDescent="0.25">
      <c r="A6" s="146">
        <v>2</v>
      </c>
    </row>
    <row r="7" spans="1:1" x14ac:dyDescent="0.25">
      <c r="A7" s="146">
        <v>0</v>
      </c>
    </row>
    <row r="8" spans="1:1" x14ac:dyDescent="0.25">
      <c r="A8" s="146">
        <v>1</v>
      </c>
    </row>
    <row r="9" spans="1:1" x14ac:dyDescent="0.25">
      <c r="A9" s="146">
        <v>0</v>
      </c>
    </row>
    <row r="10" spans="1:1" x14ac:dyDescent="0.25">
      <c r="A10" s="146">
        <v>0</v>
      </c>
    </row>
    <row r="11" spans="1:1" x14ac:dyDescent="0.25">
      <c r="A11" s="146">
        <v>1</v>
      </c>
    </row>
    <row r="12" spans="1:1" x14ac:dyDescent="0.25">
      <c r="A12" s="146">
        <v>1</v>
      </c>
    </row>
    <row r="13" spans="1:1" x14ac:dyDescent="0.25">
      <c r="A13" s="146">
        <v>0</v>
      </c>
    </row>
    <row r="14" spans="1:1" x14ac:dyDescent="0.25">
      <c r="A14" s="146">
        <v>1</v>
      </c>
    </row>
    <row r="15" spans="1:1" x14ac:dyDescent="0.25">
      <c r="A15" s="146">
        <v>0</v>
      </c>
    </row>
    <row r="16" spans="1:1" x14ac:dyDescent="0.25">
      <c r="A16" s="146">
        <v>1</v>
      </c>
    </row>
    <row r="17" spans="1:1" x14ac:dyDescent="0.25">
      <c r="A17" s="146">
        <v>1</v>
      </c>
    </row>
    <row r="18" spans="1:1" x14ac:dyDescent="0.25">
      <c r="A18" s="146">
        <v>0</v>
      </c>
    </row>
    <row r="19" spans="1:1" x14ac:dyDescent="0.25">
      <c r="A19" s="146">
        <v>1</v>
      </c>
    </row>
    <row r="20" spans="1:1" x14ac:dyDescent="0.25">
      <c r="A20" s="146">
        <v>0</v>
      </c>
    </row>
    <row r="21" spans="1:1" x14ac:dyDescent="0.25">
      <c r="A21" s="146">
        <v>1</v>
      </c>
    </row>
    <row r="22" spans="1:1" x14ac:dyDescent="0.25">
      <c r="A22" s="146">
        <v>0</v>
      </c>
    </row>
    <row r="23" spans="1:1" x14ac:dyDescent="0.25">
      <c r="A23" s="146">
        <v>1</v>
      </c>
    </row>
    <row r="24" spans="1:1" x14ac:dyDescent="0.25">
      <c r="A24" s="146">
        <v>1</v>
      </c>
    </row>
    <row r="25" spans="1:1" x14ac:dyDescent="0.25">
      <c r="A25" s="146">
        <v>1</v>
      </c>
    </row>
    <row r="26" spans="1:1" x14ac:dyDescent="0.25">
      <c r="A26" s="146">
        <v>1</v>
      </c>
    </row>
    <row r="27" spans="1:1" x14ac:dyDescent="0.25">
      <c r="A27" s="146">
        <v>1</v>
      </c>
    </row>
    <row r="28" spans="1:1" x14ac:dyDescent="0.25">
      <c r="A28" s="146">
        <v>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План реализации 24-26</vt:lpstr>
      <vt:lpstr>Лист1</vt:lpstr>
      <vt:lpstr>'План реализации 24-26'!Область_печати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Голицына Маргарита  Женисовна</cp:lastModifiedBy>
  <cp:lastPrinted>2025-02-06T07:04:03Z</cp:lastPrinted>
  <dcterms:created xsi:type="dcterms:W3CDTF">2023-06-02T10:51:33Z</dcterms:created>
  <dcterms:modified xsi:type="dcterms:W3CDTF">2025-02-06T07:06:51Z</dcterms:modified>
</cp:coreProperties>
</file>